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mon\Desktop\ΑΝΑΡΤΗΣΗ ΠΡΟΣΩΡΙΝΩΝ ΠΙΝΑΚΩΝ\"/>
    </mc:Choice>
  </mc:AlternateContent>
  <xr:revisionPtr revIDLastSave="0" documentId="13_ncr:1_{99BDAD76-B1C4-4AED-8EF6-876D29C47553}" xr6:coauthVersionLast="47" xr6:coauthVersionMax="47" xr10:uidLastSave="{00000000-0000-0000-0000-000000000000}"/>
  <bookViews>
    <workbookView xWindow="-108" yWindow="-108" windowWidth="23256" windowHeight="12576" xr2:uid="{39E7FF8D-BFB0-4B29-9415-9523AB6B5DE1}"/>
  </bookViews>
  <sheets>
    <sheet name="ΤΕ ΔΙΟΙΚ. ΛΟΓ. ΕΠΙΤ. ΕΠΙΛΑΧ.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S16" i="1"/>
  <c r="Q16" i="1"/>
  <c r="O16" i="1"/>
  <c r="M16" i="1"/>
  <c r="K16" i="1"/>
  <c r="I16" i="1"/>
  <c r="G16" i="1"/>
  <c r="E16" i="1"/>
  <c r="U15" i="1"/>
  <c r="S15" i="1"/>
  <c r="Q15" i="1"/>
  <c r="O15" i="1"/>
  <c r="M15" i="1"/>
  <c r="K15" i="1"/>
  <c r="I15" i="1"/>
  <c r="C15" i="1" s="1"/>
  <c r="G15" i="1"/>
  <c r="E15" i="1"/>
  <c r="U14" i="1"/>
  <c r="S14" i="1"/>
  <c r="Q14" i="1"/>
  <c r="O14" i="1"/>
  <c r="M14" i="1"/>
  <c r="K14" i="1"/>
  <c r="I14" i="1"/>
  <c r="G14" i="1"/>
  <c r="E14" i="1"/>
  <c r="U13" i="1"/>
  <c r="S13" i="1"/>
  <c r="Q13" i="1"/>
  <c r="O13" i="1"/>
  <c r="M13" i="1"/>
  <c r="K13" i="1"/>
  <c r="I13" i="1"/>
  <c r="G13" i="1"/>
  <c r="E13" i="1"/>
  <c r="U12" i="1"/>
  <c r="S12" i="1"/>
  <c r="Q12" i="1"/>
  <c r="O12" i="1"/>
  <c r="M12" i="1"/>
  <c r="K12" i="1"/>
  <c r="I12" i="1"/>
  <c r="G12" i="1"/>
  <c r="E12" i="1"/>
  <c r="U11" i="1"/>
  <c r="S11" i="1"/>
  <c r="Q11" i="1"/>
  <c r="O11" i="1"/>
  <c r="M11" i="1"/>
  <c r="K11" i="1"/>
  <c r="I11" i="1"/>
  <c r="G11" i="1"/>
  <c r="E11" i="1"/>
  <c r="U8" i="1"/>
  <c r="S8" i="1"/>
  <c r="Q8" i="1"/>
  <c r="O8" i="1"/>
  <c r="M8" i="1"/>
  <c r="K8" i="1"/>
  <c r="I8" i="1"/>
  <c r="G8" i="1"/>
  <c r="E8" i="1"/>
  <c r="U7" i="1"/>
  <c r="S7" i="1"/>
  <c r="Q7" i="1"/>
  <c r="O7" i="1"/>
  <c r="M7" i="1"/>
  <c r="K7" i="1"/>
  <c r="I7" i="1"/>
  <c r="G7" i="1"/>
  <c r="E7" i="1"/>
  <c r="U6" i="1"/>
  <c r="S6" i="1"/>
  <c r="Q6" i="1"/>
  <c r="O6" i="1"/>
  <c r="M6" i="1"/>
  <c r="K6" i="1"/>
  <c r="I6" i="1"/>
  <c r="G6" i="1"/>
  <c r="C6" i="1" s="1"/>
  <c r="E6" i="1"/>
  <c r="U5" i="1"/>
  <c r="S5" i="1"/>
  <c r="Q5" i="1"/>
  <c r="O5" i="1"/>
  <c r="M5" i="1"/>
  <c r="K5" i="1"/>
  <c r="I5" i="1"/>
  <c r="C5" i="1" s="1"/>
  <c r="G5" i="1"/>
  <c r="E5" i="1"/>
  <c r="U4" i="1"/>
  <c r="S4" i="1"/>
  <c r="Q4" i="1"/>
  <c r="O4" i="1"/>
  <c r="M4" i="1"/>
  <c r="K4" i="1"/>
  <c r="I4" i="1"/>
  <c r="G4" i="1"/>
  <c r="E4" i="1"/>
  <c r="U3" i="1"/>
  <c r="S3" i="1"/>
  <c r="Q3" i="1"/>
  <c r="O3" i="1"/>
  <c r="M3" i="1"/>
  <c r="K3" i="1"/>
  <c r="I3" i="1"/>
  <c r="G3" i="1"/>
  <c r="E3" i="1"/>
  <c r="C11" i="1" l="1"/>
  <c r="C3" i="1"/>
  <c r="C13" i="1"/>
  <c r="C7" i="1"/>
  <c r="C12" i="1"/>
  <c r="C4" i="1"/>
  <c r="C14" i="1"/>
  <c r="C8" i="1"/>
  <c r="C16" i="1"/>
</calcChain>
</file>

<file path=xl/sharedStrings.xml><?xml version="1.0" encoding="utf-8"?>
<sst xmlns="http://schemas.openxmlformats.org/spreadsheetml/2006/main" count="48" uniqueCount="30">
  <si>
    <t xml:space="preserve">ΑΡΙΘΜΟΣ ΠΡΩΤΟΚΟΛΛΟΥ </t>
  </si>
  <si>
    <t>ΣΥΝΟΛΟ</t>
  </si>
  <si>
    <t>Βαθμός Πτυχίου</t>
  </si>
  <si>
    <t>Μόρια Πτυχίου (έως 20 μόρια)</t>
  </si>
  <si>
    <t>Γνώση Ξένης Γλώσσας</t>
  </si>
  <si>
    <t>Μόρια</t>
  </si>
  <si>
    <t>Κατοχή Μεταπτυχιακού Τίτλου</t>
  </si>
  <si>
    <t>Προϋπηρεσία (0-30 μήνες) Ανάλογα με τους μήνες</t>
  </si>
  <si>
    <t>Συνέντευξη</t>
  </si>
  <si>
    <t>Οικογενειακή Κατάσταση - Παιδιά</t>
  </si>
  <si>
    <t>Αναπηρία Υποψηφίου με ποσοστό τουλάχιστον 50% και άνω</t>
  </si>
  <si>
    <t>Μονογονεϊκότητα</t>
  </si>
  <si>
    <t>Τέκνο πολύτεκνης οικογένειας</t>
  </si>
  <si>
    <t>1172/05.03.2025</t>
  </si>
  <si>
    <t>B2</t>
  </si>
  <si>
    <t>MC</t>
  </si>
  <si>
    <t>1130/05.03.2025</t>
  </si>
  <si>
    <t xml:space="preserve">1029/27.02.2025 </t>
  </si>
  <si>
    <t xml:space="preserve">1042/04.03.2025 </t>
  </si>
  <si>
    <t>ΟΧΙ</t>
  </si>
  <si>
    <t xml:space="preserve">986/27.02.2025 </t>
  </si>
  <si>
    <t xml:space="preserve">1193/06.03.2025 </t>
  </si>
  <si>
    <t xml:space="preserve">ΕΠΙΛΑΧΟΝΤΕΣ </t>
  </si>
  <si>
    <t>1192/06.03.2025</t>
  </si>
  <si>
    <t>1194/06.03.2025</t>
  </si>
  <si>
    <t>1237/07.03.2025</t>
  </si>
  <si>
    <t>1310/11.03.2025</t>
  </si>
  <si>
    <t>1191/06.03.2025</t>
  </si>
  <si>
    <t>1202/07.03.2025</t>
  </si>
  <si>
    <t xml:space="preserve">ΕΠΙΤΥΧΟΝΤΕΣ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</si>
</sst>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0"/>
      <color rgb="FF000000"/>
      <name val="Aptos Narrow"/>
      <family val="2"/>
      <charset val="161"/>
      <scheme val="minor"/>
    </font>
    <font>
      <b/>
      <sz val="11"/>
      <color theme="1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color rgb="FF222222"/>
      <name val="Calibri"/>
      <family val="2"/>
      <charset val="161"/>
    </font>
    <font>
      <sz val="10"/>
      <color theme="1"/>
      <name val="Aptos Narrow"/>
      <family val="2"/>
      <scheme val="minor"/>
    </font>
    <font>
      <sz val="10"/>
      <color rgb="FF222222"/>
      <name val="Arial"/>
      <family val="2"/>
    </font>
    <font>
      <sz val="10"/>
      <color rgb="FF222222"/>
      <name val="Calibri"/>
      <family val="2"/>
    </font>
    <font>
      <sz val="11"/>
      <name val="Aptos Narrow"/>
      <family val="2"/>
      <charset val="161"/>
      <scheme val="minor"/>
    </font>
    <font>
      <sz val="10"/>
      <color theme="1"/>
      <name val="Arial"/>
      <family val="2"/>
    </font>
    <font>
      <sz val="10"/>
      <color rgb="FFFFFF00"/>
      <name val="Aptos Narrow"/>
      <family val="2"/>
      <scheme val="minor"/>
    </font>
    <font>
      <sz val="10"/>
      <color rgb="FFFFFF00"/>
      <name val="Arial"/>
      <family val="2"/>
    </font>
    <font>
      <sz val="10"/>
      <color rgb="FFFFFF00"/>
      <name val="Calibri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F2DCD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9" fillId="4" borderId="1" xfId="0" applyFont="1" applyFill="1" applyBorder="1"/>
    <xf numFmtId="0" fontId="10" fillId="6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4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2058-0E7C-45E1-AAA4-92985DF0ECA4}">
  <dimension ref="A1:U16"/>
  <sheetViews>
    <sheetView tabSelected="1" zoomScale="70" zoomScaleNormal="70" workbookViewId="0">
      <selection activeCell="D27" sqref="D27"/>
    </sheetView>
  </sheetViews>
  <sheetFormatPr defaultRowHeight="14.4" x14ac:dyDescent="0.3"/>
  <cols>
    <col min="2" max="2" width="15.33203125" customWidth="1"/>
    <col min="8" max="8" width="15.6640625" customWidth="1"/>
    <col min="10" max="10" width="11.5546875" customWidth="1"/>
    <col min="12" max="12" width="10.44140625" customWidth="1"/>
    <col min="14" max="14" width="13.21875" customWidth="1"/>
    <col min="16" max="16" width="13.44140625" customWidth="1"/>
    <col min="18" max="18" width="18.109375" customWidth="1"/>
    <col min="20" max="20" width="11.6640625" customWidth="1"/>
  </cols>
  <sheetData>
    <row r="1" spans="1:21" x14ac:dyDescent="0.3">
      <c r="A1" s="18" t="s">
        <v>29</v>
      </c>
    </row>
    <row r="2" spans="1:21" ht="69" x14ac:dyDescent="0.3">
      <c r="A2" s="1"/>
      <c r="B2" s="2" t="s">
        <v>0</v>
      </c>
      <c r="C2" s="3" t="s">
        <v>1</v>
      </c>
      <c r="D2" s="2" t="s">
        <v>2</v>
      </c>
      <c r="E2" s="4" t="s">
        <v>3</v>
      </c>
      <c r="F2" s="5" t="s">
        <v>4</v>
      </c>
      <c r="G2" s="4" t="s">
        <v>5</v>
      </c>
      <c r="H2" s="5" t="s">
        <v>6</v>
      </c>
      <c r="I2" s="4" t="s">
        <v>5</v>
      </c>
      <c r="J2" s="5" t="s">
        <v>7</v>
      </c>
      <c r="K2" s="4" t="s">
        <v>5</v>
      </c>
      <c r="L2" s="5" t="s">
        <v>8</v>
      </c>
      <c r="M2" s="4" t="s">
        <v>5</v>
      </c>
      <c r="N2" s="5" t="s">
        <v>9</v>
      </c>
      <c r="O2" s="4" t="s">
        <v>5</v>
      </c>
      <c r="P2" s="5" t="s">
        <v>10</v>
      </c>
      <c r="Q2" s="4" t="s">
        <v>5</v>
      </c>
      <c r="R2" s="5" t="s">
        <v>11</v>
      </c>
      <c r="S2" s="4" t="s">
        <v>5</v>
      </c>
      <c r="T2" s="2" t="s">
        <v>12</v>
      </c>
      <c r="U2" s="6" t="s">
        <v>5</v>
      </c>
    </row>
    <row r="3" spans="1:21" x14ac:dyDescent="0.3">
      <c r="A3" s="7">
        <v>1</v>
      </c>
      <c r="B3" s="8" t="s">
        <v>13</v>
      </c>
      <c r="C3" s="9">
        <f t="shared" ref="C3:C8" si="0">E3+G3+I3+K3+M3+O3+Q3+S3+U3</f>
        <v>77</v>
      </c>
      <c r="D3" s="10">
        <v>6.16</v>
      </c>
      <c r="E3" s="11">
        <f t="shared" ref="E3:E8" si="1">IF(D3&gt;=8.5, 15, IF(D3&gt;=7.5, 10, IF(D3&gt;=6.5, 5, 0)))</f>
        <v>0</v>
      </c>
      <c r="F3" s="10" t="s">
        <v>14</v>
      </c>
      <c r="G3" s="11" t="str">
        <f t="shared" ref="G3:G8" si="2">IF(F3="B2","5", 0)</f>
        <v>5</v>
      </c>
      <c r="H3" s="10" t="s">
        <v>15</v>
      </c>
      <c r="I3" s="11" t="str">
        <f t="shared" ref="I3:I8" si="3">IF(H3="MC", "10", IF(H3="ΟΧΙ", "0","0"))</f>
        <v>10</v>
      </c>
      <c r="J3" s="10">
        <v>84</v>
      </c>
      <c r="K3" s="11">
        <f t="shared" ref="K3:K8" si="4">IF(J3&lt;=30, J3, IF(J3&gt;30, 30))</f>
        <v>30</v>
      </c>
      <c r="L3" s="10">
        <v>30</v>
      </c>
      <c r="M3" s="11">
        <f t="shared" ref="M3:M8" si="5">IF(L3&lt;=30, L3, IF(L3&gt;30, 30))</f>
        <v>30</v>
      </c>
      <c r="N3" s="10">
        <v>2</v>
      </c>
      <c r="O3" s="11">
        <f t="shared" ref="O3:O8" si="6">IF(N3&lt;=4, N3, IF(N3&gt;4, (N3-4)*2+4))</f>
        <v>2</v>
      </c>
      <c r="P3" s="10"/>
      <c r="Q3" s="11">
        <f t="shared" ref="Q3:Q8" si="7">IF(P3="ΑΜΕΑ &gt;= 50%", "2", IF(P3="ΑΜΕΑ &lt; 50%", "0",))</f>
        <v>0</v>
      </c>
      <c r="R3" s="10"/>
      <c r="S3" s="11">
        <f t="shared" ref="S3:S8" si="8">IF(R3="ΝΑΙ", "2", IF(R3="ΟΧΙ", "0",))</f>
        <v>0</v>
      </c>
      <c r="T3" s="10"/>
      <c r="U3" s="12">
        <f t="shared" ref="U3:U8" si="9">IF(T3="ΝΑΙ", "2", IF(T3="ΟΧΙ", "0",))</f>
        <v>0</v>
      </c>
    </row>
    <row r="4" spans="1:21" x14ac:dyDescent="0.3">
      <c r="A4" s="7">
        <v>2</v>
      </c>
      <c r="B4" s="8" t="s">
        <v>16</v>
      </c>
      <c r="C4" s="9">
        <f t="shared" si="0"/>
        <v>75</v>
      </c>
      <c r="D4" s="10">
        <v>7.58</v>
      </c>
      <c r="E4" s="11">
        <f t="shared" si="1"/>
        <v>10</v>
      </c>
      <c r="F4" s="10" t="s">
        <v>14</v>
      </c>
      <c r="G4" s="11" t="str">
        <f t="shared" si="2"/>
        <v>5</v>
      </c>
      <c r="H4" s="10"/>
      <c r="I4" s="11" t="str">
        <f t="shared" si="3"/>
        <v>0</v>
      </c>
      <c r="J4" s="10">
        <v>40</v>
      </c>
      <c r="K4" s="11">
        <f t="shared" si="4"/>
        <v>30</v>
      </c>
      <c r="L4" s="10">
        <v>30</v>
      </c>
      <c r="M4" s="11">
        <f t="shared" si="5"/>
        <v>30</v>
      </c>
      <c r="N4" s="10"/>
      <c r="O4" s="11">
        <f t="shared" si="6"/>
        <v>0</v>
      </c>
      <c r="P4" s="10"/>
      <c r="Q4" s="11">
        <f t="shared" si="7"/>
        <v>0</v>
      </c>
      <c r="R4" s="10"/>
      <c r="S4" s="11">
        <f t="shared" si="8"/>
        <v>0</v>
      </c>
      <c r="T4" s="10"/>
      <c r="U4" s="12">
        <f t="shared" si="9"/>
        <v>0</v>
      </c>
    </row>
    <row r="5" spans="1:21" x14ac:dyDescent="0.3">
      <c r="A5" s="7">
        <v>3</v>
      </c>
      <c r="B5" s="8" t="s">
        <v>17</v>
      </c>
      <c r="C5" s="9">
        <f t="shared" si="0"/>
        <v>71</v>
      </c>
      <c r="D5" s="10">
        <v>7.4</v>
      </c>
      <c r="E5" s="11">
        <f t="shared" si="1"/>
        <v>5</v>
      </c>
      <c r="F5" s="10" t="s">
        <v>14</v>
      </c>
      <c r="G5" s="11" t="str">
        <f t="shared" si="2"/>
        <v>5</v>
      </c>
      <c r="H5" s="10"/>
      <c r="I5" s="11" t="str">
        <f t="shared" si="3"/>
        <v>0</v>
      </c>
      <c r="J5" s="10">
        <v>42</v>
      </c>
      <c r="K5" s="11">
        <f t="shared" si="4"/>
        <v>30</v>
      </c>
      <c r="L5" s="10">
        <v>30</v>
      </c>
      <c r="M5" s="11">
        <f t="shared" si="5"/>
        <v>30</v>
      </c>
      <c r="N5" s="10">
        <v>1</v>
      </c>
      <c r="O5" s="11">
        <f t="shared" si="6"/>
        <v>1</v>
      </c>
      <c r="P5" s="10"/>
      <c r="Q5" s="11">
        <f t="shared" si="7"/>
        <v>0</v>
      </c>
      <c r="R5" s="10"/>
      <c r="S5" s="11">
        <f t="shared" si="8"/>
        <v>0</v>
      </c>
      <c r="T5" s="10"/>
      <c r="U5" s="12">
        <f t="shared" si="9"/>
        <v>0</v>
      </c>
    </row>
    <row r="6" spans="1:21" x14ac:dyDescent="0.3">
      <c r="A6" s="7">
        <v>4</v>
      </c>
      <c r="B6" s="8" t="s">
        <v>18</v>
      </c>
      <c r="C6" s="9">
        <f t="shared" si="0"/>
        <v>71</v>
      </c>
      <c r="D6" s="10">
        <v>6.87</v>
      </c>
      <c r="E6" s="11">
        <f t="shared" si="1"/>
        <v>5</v>
      </c>
      <c r="F6" s="10" t="s">
        <v>14</v>
      </c>
      <c r="G6" s="11" t="str">
        <f t="shared" si="2"/>
        <v>5</v>
      </c>
      <c r="H6" s="10" t="s">
        <v>19</v>
      </c>
      <c r="I6" s="11" t="str">
        <f t="shared" si="3"/>
        <v>0</v>
      </c>
      <c r="J6" s="10">
        <v>40</v>
      </c>
      <c r="K6" s="11">
        <f t="shared" si="4"/>
        <v>30</v>
      </c>
      <c r="L6" s="10">
        <v>30</v>
      </c>
      <c r="M6" s="11">
        <f t="shared" si="5"/>
        <v>30</v>
      </c>
      <c r="N6" s="10">
        <v>1</v>
      </c>
      <c r="O6" s="11">
        <f t="shared" si="6"/>
        <v>1</v>
      </c>
      <c r="P6" s="10"/>
      <c r="Q6" s="11">
        <f t="shared" si="7"/>
        <v>0</v>
      </c>
      <c r="R6" s="10"/>
      <c r="S6" s="11">
        <f t="shared" si="8"/>
        <v>0</v>
      </c>
      <c r="T6" s="10"/>
      <c r="U6" s="12">
        <f t="shared" si="9"/>
        <v>0</v>
      </c>
    </row>
    <row r="7" spans="1:21" x14ac:dyDescent="0.3">
      <c r="A7" s="7">
        <v>5</v>
      </c>
      <c r="B7" s="8" t="s">
        <v>20</v>
      </c>
      <c r="C7" s="9">
        <f t="shared" si="0"/>
        <v>66</v>
      </c>
      <c r="D7" s="10">
        <v>6.66</v>
      </c>
      <c r="E7" s="11">
        <f t="shared" si="1"/>
        <v>5</v>
      </c>
      <c r="F7" s="10"/>
      <c r="G7" s="11">
        <f t="shared" si="2"/>
        <v>0</v>
      </c>
      <c r="H7" s="10"/>
      <c r="I7" s="11" t="str">
        <f t="shared" si="3"/>
        <v>0</v>
      </c>
      <c r="J7" s="10">
        <v>50</v>
      </c>
      <c r="K7" s="11">
        <f t="shared" si="4"/>
        <v>30</v>
      </c>
      <c r="L7" s="10">
        <v>30</v>
      </c>
      <c r="M7" s="11">
        <f t="shared" si="5"/>
        <v>30</v>
      </c>
      <c r="N7" s="10">
        <v>1</v>
      </c>
      <c r="O7" s="11">
        <f t="shared" si="6"/>
        <v>1</v>
      </c>
      <c r="P7" s="10"/>
      <c r="Q7" s="11">
        <f t="shared" si="7"/>
        <v>0</v>
      </c>
      <c r="R7" s="10"/>
      <c r="S7" s="11">
        <f t="shared" si="8"/>
        <v>0</v>
      </c>
      <c r="T7" s="10"/>
      <c r="U7" s="12">
        <f t="shared" si="9"/>
        <v>0</v>
      </c>
    </row>
    <row r="8" spans="1:21" x14ac:dyDescent="0.3">
      <c r="A8" s="7">
        <v>6</v>
      </c>
      <c r="B8" s="8" t="s">
        <v>21</v>
      </c>
      <c r="C8" s="9">
        <f t="shared" si="0"/>
        <v>60</v>
      </c>
      <c r="D8" s="10">
        <v>5.67</v>
      </c>
      <c r="E8" s="11">
        <f t="shared" si="1"/>
        <v>0</v>
      </c>
      <c r="F8" s="10"/>
      <c r="G8" s="11">
        <f t="shared" si="2"/>
        <v>0</v>
      </c>
      <c r="H8" s="10"/>
      <c r="I8" s="11" t="str">
        <f t="shared" si="3"/>
        <v>0</v>
      </c>
      <c r="J8" s="10">
        <v>43</v>
      </c>
      <c r="K8" s="11">
        <f t="shared" si="4"/>
        <v>30</v>
      </c>
      <c r="L8" s="10">
        <v>30</v>
      </c>
      <c r="M8" s="11">
        <f t="shared" si="5"/>
        <v>30</v>
      </c>
      <c r="N8" s="10"/>
      <c r="O8" s="11">
        <f t="shared" si="6"/>
        <v>0</v>
      </c>
      <c r="P8" s="10"/>
      <c r="Q8" s="11">
        <f t="shared" si="7"/>
        <v>0</v>
      </c>
      <c r="R8" s="10"/>
      <c r="S8" s="11">
        <f t="shared" si="8"/>
        <v>0</v>
      </c>
      <c r="T8" s="10"/>
      <c r="U8" s="12">
        <f t="shared" si="9"/>
        <v>0</v>
      </c>
    </row>
    <row r="10" spans="1:21" x14ac:dyDescent="0.3">
      <c r="A10" s="18" t="s">
        <v>22</v>
      </c>
    </row>
    <row r="11" spans="1:21" x14ac:dyDescent="0.3">
      <c r="A11" s="7">
        <v>1</v>
      </c>
      <c r="B11" s="8" t="s">
        <v>23</v>
      </c>
      <c r="C11" s="9">
        <f>E11+G11+I11+K11+M11+O11+Q11+S11+U11</f>
        <v>58</v>
      </c>
      <c r="D11" s="10">
        <v>6.24</v>
      </c>
      <c r="E11" s="11">
        <f>IF(D11&gt;=8.5, 15, IF(D11&gt;=7.5, 10, IF(D11&gt;=6.5, 5, 0)))</f>
        <v>0</v>
      </c>
      <c r="F11" s="10"/>
      <c r="G11" s="11">
        <f>IF(F11="B2","5", 0)</f>
        <v>0</v>
      </c>
      <c r="H11" s="10" t="s">
        <v>15</v>
      </c>
      <c r="I11" s="11" t="str">
        <f>IF(H11="MC", "10", IF(H11="ΟΧΙ", "0","0"))</f>
        <v>10</v>
      </c>
      <c r="J11" s="10">
        <v>40</v>
      </c>
      <c r="K11" s="11">
        <f>IF(J11&lt;=30, J11, IF(J11&gt;30, 30))</f>
        <v>30</v>
      </c>
      <c r="L11" s="10">
        <v>18</v>
      </c>
      <c r="M11" s="11">
        <f>IF(L11&lt;=30, L11, IF(L11&gt;30, 30))</f>
        <v>18</v>
      </c>
      <c r="N11" s="10"/>
      <c r="O11" s="11">
        <f>IF(N11&lt;=4, N11, IF(N11&gt;4, (N11-4)*2+4))</f>
        <v>0</v>
      </c>
      <c r="P11" s="10"/>
      <c r="Q11" s="11">
        <f>IF(P11="ΑΜΕΑ &gt;= 50%", "2", IF(P11="ΑΜΕΑ &lt; 50%", "0",))</f>
        <v>0</v>
      </c>
      <c r="R11" s="10"/>
      <c r="S11" s="11">
        <f>IF(R11="ΝΑΙ", "2", IF(R11="ΟΧΙ", "0",))</f>
        <v>0</v>
      </c>
      <c r="T11" s="10"/>
      <c r="U11" s="12">
        <f>IF(T11="ΝΑΙ", "2", IF(T11="ΟΧΙ", "0",))</f>
        <v>0</v>
      </c>
    </row>
    <row r="12" spans="1:21" x14ac:dyDescent="0.3">
      <c r="A12" s="7">
        <v>2</v>
      </c>
      <c r="B12" s="13" t="s">
        <v>24</v>
      </c>
      <c r="C12" s="9">
        <f t="shared" ref="C12" si="10">E12+G12+I12+K12+M12+O12+Q12+S12+U12</f>
        <v>57</v>
      </c>
      <c r="D12" s="10">
        <v>6.02</v>
      </c>
      <c r="E12" s="11">
        <f t="shared" ref="E12" si="11">IF(D12&gt;=8.5, 15, IF(D12&gt;=7.5, 10, IF(D12&gt;=6.5, 5, 0)))</f>
        <v>0</v>
      </c>
      <c r="F12" s="10" t="s">
        <v>14</v>
      </c>
      <c r="G12" s="11" t="str">
        <f t="shared" ref="G12" si="12">IF(F12="B2","5", 0)</f>
        <v>5</v>
      </c>
      <c r="H12" s="10"/>
      <c r="I12" s="11" t="str">
        <f t="shared" ref="I12" si="13">IF(H12="MC", "10", IF(H12="ΟΧΙ", "0","0"))</f>
        <v>0</v>
      </c>
      <c r="J12" s="10">
        <v>40</v>
      </c>
      <c r="K12" s="11">
        <f t="shared" ref="K12" si="14">IF(J12&lt;=30, J12, IF(J12&gt;30, 30))</f>
        <v>30</v>
      </c>
      <c r="L12" s="10">
        <v>20</v>
      </c>
      <c r="M12" s="11">
        <f t="shared" ref="M12" si="15">IF(L12&lt;=30, L12, IF(L12&gt;30, 30))</f>
        <v>20</v>
      </c>
      <c r="N12" s="10">
        <v>2</v>
      </c>
      <c r="O12" s="11">
        <f t="shared" ref="O12" si="16">IF(N12&lt;=4, N12, IF(N12&gt;4, (N12-4)*2+4))</f>
        <v>2</v>
      </c>
      <c r="P12" s="10"/>
      <c r="Q12" s="11">
        <f t="shared" ref="Q12" si="17">IF(P12="ΑΜΕΑ &gt;= 50%", "2", IF(P12="ΑΜΕΑ &lt; 50%", "0",))</f>
        <v>0</v>
      </c>
      <c r="R12" s="10"/>
      <c r="S12" s="11">
        <f t="shared" ref="S12" si="18">IF(R12="ΝΑΙ", "2", IF(R12="ΟΧΙ", "0",))</f>
        <v>0</v>
      </c>
      <c r="T12" s="10"/>
      <c r="U12" s="12">
        <f t="shared" ref="U12" si="19">IF(T12="ΝΑΙ", "2", IF(T12="ΟΧΙ", "0",))</f>
        <v>0</v>
      </c>
    </row>
    <row r="13" spans="1:21" x14ac:dyDescent="0.3">
      <c r="A13" s="7">
        <v>3</v>
      </c>
      <c r="B13" s="8" t="s">
        <v>25</v>
      </c>
      <c r="C13" s="9">
        <f>E13+G13+I13+K13+M13+O13+Q13+S13+U13</f>
        <v>57</v>
      </c>
      <c r="D13" s="10">
        <v>6.5</v>
      </c>
      <c r="E13" s="11">
        <f>IF(D13&gt;=8.5, 15, IF(D13&gt;=7.5, 10, IF(D13&gt;=6.5, 5, 0)))</f>
        <v>5</v>
      </c>
      <c r="F13" s="10" t="s">
        <v>14</v>
      </c>
      <c r="G13" s="11" t="str">
        <f>IF(F13="B2","5", 0)</f>
        <v>5</v>
      </c>
      <c r="H13" s="10" t="s">
        <v>15</v>
      </c>
      <c r="I13" s="11" t="str">
        <f>IF(H13="MC", "10", IF(H13="ΟΧΙ", "0","0"))</f>
        <v>10</v>
      </c>
      <c r="J13" s="10">
        <v>40</v>
      </c>
      <c r="K13" s="11">
        <f>IF(J13&lt;=30, J13, IF(J13&gt;30, 30))</f>
        <v>30</v>
      </c>
      <c r="L13" s="10">
        <v>5</v>
      </c>
      <c r="M13" s="11">
        <f>IF(L13&lt;=30, L13, IF(L13&gt;30, 30))</f>
        <v>5</v>
      </c>
      <c r="N13" s="10">
        <v>2</v>
      </c>
      <c r="O13" s="11">
        <f>IF(N13&lt;=4, N13, IF(N13&gt;4, (N13-4)*2+4))</f>
        <v>2</v>
      </c>
      <c r="P13" s="10"/>
      <c r="Q13" s="11">
        <f>IF(P13="ΑΜΕΑ &gt;= 50%", "2", IF(P13="ΑΜΕΑ &lt; 50%", "0",))</f>
        <v>0</v>
      </c>
      <c r="R13" s="10"/>
      <c r="S13" s="11">
        <f>IF(R13="ΝΑΙ", "2", IF(R13="ΟΧΙ", "0",))</f>
        <v>0</v>
      </c>
      <c r="T13" s="10"/>
      <c r="U13" s="12">
        <f>IF(T13="ΝΑΙ", "2", IF(T13="ΟΧΙ", "0",))</f>
        <v>0</v>
      </c>
    </row>
    <row r="14" spans="1:21" x14ac:dyDescent="0.3">
      <c r="A14" s="7">
        <v>4</v>
      </c>
      <c r="B14" s="8" t="s">
        <v>26</v>
      </c>
      <c r="C14" s="9">
        <f>E14+G14+I14+K14+M14+O14+Q14+S14+U14</f>
        <v>55</v>
      </c>
      <c r="D14" s="10">
        <v>7.23</v>
      </c>
      <c r="E14" s="11">
        <f>IF(D14&gt;=8.5, 15, IF(D14&gt;=7.5, 10, IF(D14&gt;=6.5, 5, 0)))</f>
        <v>5</v>
      </c>
      <c r="F14" s="10" t="s">
        <v>14</v>
      </c>
      <c r="G14" s="11" t="str">
        <f>IF(F14="B2","5", 0)</f>
        <v>5</v>
      </c>
      <c r="H14" s="10" t="s">
        <v>15</v>
      </c>
      <c r="I14" s="11" t="str">
        <f>IF(H14="MC", "10", IF(H14="ΟΧΙ", "0","0"))</f>
        <v>10</v>
      </c>
      <c r="J14" s="10">
        <v>40</v>
      </c>
      <c r="K14" s="11">
        <f>IF(J14&lt;=30, J14, IF(J14&gt;30, 30))</f>
        <v>30</v>
      </c>
      <c r="L14" s="10">
        <v>5</v>
      </c>
      <c r="M14" s="11">
        <f>IF(L14&lt;=30, L14, IF(L14&gt;30, 30))</f>
        <v>5</v>
      </c>
      <c r="N14" s="10">
        <v>0</v>
      </c>
      <c r="O14" s="11">
        <f>IF(N14&lt;=4, N14, IF(N14&gt;4, (N14-4)*2+4))</f>
        <v>0</v>
      </c>
      <c r="P14" s="10"/>
      <c r="Q14" s="11">
        <f>IF(P14="ΑΜΕΑ &gt;= 50%", "2", IF(P14="ΑΜΕΑ &lt; 50%", "0",))</f>
        <v>0</v>
      </c>
      <c r="R14" s="10"/>
      <c r="S14" s="11">
        <f>IF(R14="ΝΑΙ", "2", IF(R14="ΟΧΙ", "0",))</f>
        <v>0</v>
      </c>
      <c r="T14" s="10"/>
      <c r="U14" s="12">
        <f>IF(T14="ΝΑΙ", "2", IF(T14="ΟΧΙ", "0",))</f>
        <v>0</v>
      </c>
    </row>
    <row r="15" spans="1:21" x14ac:dyDescent="0.3">
      <c r="A15" s="7">
        <v>5</v>
      </c>
      <c r="B15" s="8" t="s">
        <v>27</v>
      </c>
      <c r="C15" s="9">
        <f>E15+G15+I15+K15+M15+O15+Q15+S15+U15</f>
        <v>55</v>
      </c>
      <c r="D15" s="10">
        <v>6.26</v>
      </c>
      <c r="E15" s="11">
        <f>IF(D15&gt;=8.5, 15, IF(D15&gt;=7.5, 10, IF(D15&gt;=6.5, 5, 0)))</f>
        <v>0</v>
      </c>
      <c r="F15" s="10" t="s">
        <v>19</v>
      </c>
      <c r="G15" s="11">
        <f>IF(F15="B2","5", 0)</f>
        <v>0</v>
      </c>
      <c r="H15" s="10"/>
      <c r="I15" s="11" t="str">
        <f>IF(H15="MC", "10", IF(H15="ΟΧΙ", "0","0"))</f>
        <v>0</v>
      </c>
      <c r="J15" s="10">
        <v>40</v>
      </c>
      <c r="K15" s="11">
        <f>IF(J15&lt;=30, J15, IF(J15&gt;30, 30))</f>
        <v>30</v>
      </c>
      <c r="L15" s="10">
        <v>24</v>
      </c>
      <c r="M15" s="11">
        <f>IF(L15&lt;=30, L15, IF(L15&gt;30, 30))</f>
        <v>24</v>
      </c>
      <c r="N15" s="10">
        <v>1</v>
      </c>
      <c r="O15" s="11">
        <f>IF(N15&lt;=4, N15, IF(N15&gt;4, (N15-4)*2+4))</f>
        <v>1</v>
      </c>
      <c r="P15" s="10"/>
      <c r="Q15" s="11">
        <f>IF(P15="ΑΜΕΑ &gt;= 50%", "2", IF(P15="ΑΜΕΑ &lt; 50%", "0",))</f>
        <v>0</v>
      </c>
      <c r="R15" s="10"/>
      <c r="S15" s="11">
        <f>IF(R15="ΝΑΙ", "2", IF(R15="ΟΧΙ", "0",))</f>
        <v>0</v>
      </c>
      <c r="T15" s="10"/>
      <c r="U15" s="12">
        <f>IF(T15="ΝΑΙ", "2", IF(T15="ΟΧΙ", "0",))</f>
        <v>0</v>
      </c>
    </row>
    <row r="16" spans="1:21" x14ac:dyDescent="0.3">
      <c r="A16" s="7">
        <v>6</v>
      </c>
      <c r="B16" s="8" t="s">
        <v>28</v>
      </c>
      <c r="C16" s="9">
        <f>E16+G16+I16+K16+M16+O16+Q16+S16+U16</f>
        <v>19</v>
      </c>
      <c r="D16" s="10">
        <v>5.97</v>
      </c>
      <c r="E16" s="14">
        <f>IF(D16&gt;=8.5, 15, IF(D16&gt;=7.5, 10, IF(D16&gt;=6.5, 5, 0)))</f>
        <v>0</v>
      </c>
      <c r="F16" s="10" t="s">
        <v>19</v>
      </c>
      <c r="G16" s="14">
        <f>IF(F16="B2","5", 0)</f>
        <v>0</v>
      </c>
      <c r="H16" s="10"/>
      <c r="I16" s="14" t="str">
        <f>IF(H16="MC", "10", IF(H16="ΟΧΙ", "0","0"))</f>
        <v>0</v>
      </c>
      <c r="J16" s="10"/>
      <c r="K16" s="14">
        <f>IF(J16&lt;=30, J16, IF(J16&gt;30, 30))</f>
        <v>0</v>
      </c>
      <c r="L16" s="10">
        <v>17</v>
      </c>
      <c r="M16" s="14">
        <f>IF(L16&lt;=30, L16, IF(L16&gt;30, 30))</f>
        <v>17</v>
      </c>
      <c r="N16" s="10">
        <v>2</v>
      </c>
      <c r="O16" s="14">
        <f>IF(N16&lt;=4, N16, IF(N16&gt;4, (N16-4)*2+4))</f>
        <v>2</v>
      </c>
      <c r="P16" s="15"/>
      <c r="Q16" s="16">
        <f>IF(P16="ΑΜΕΑ &gt;= 50%", "2", IF(P16="ΑΜΕΑ &lt; 50%", "0",))</f>
        <v>0</v>
      </c>
      <c r="R16" s="15"/>
      <c r="S16" s="16">
        <f>IF(R16="ΝΑΙ", "2", IF(R16="ΟΧΙ", "0",))</f>
        <v>0</v>
      </c>
      <c r="T16" s="15"/>
      <c r="U16" s="17">
        <f>IF(T16="ΝΑΙ", "2", IF(T16="ΟΧΙ", "0",))</f>
        <v>0</v>
      </c>
    </row>
  </sheetData>
  <dataValidations count="4">
    <dataValidation type="list" allowBlank="1" showErrorMessage="1" sqref="H3:H8 H11:H16" xr:uid="{ACB9CBFB-4952-45C4-989E-FCAD7F5CEFEF}">
      <formula1>"MC,ΟΧΙ"</formula1>
    </dataValidation>
    <dataValidation type="list" allowBlank="1" showErrorMessage="1" sqref="R3:R8 R11:R16" xr:uid="{08CD20EC-C8CE-4305-8337-33A19F22E6ED}">
      <formula1>"ΝΑΙ,ΟΧΙ"</formula1>
    </dataValidation>
    <dataValidation type="list" allowBlank="1" showErrorMessage="1" sqref="F3:F8 F11:F16" xr:uid="{5DAEFAD8-565A-419B-94F1-F2BE30ACE789}">
      <formula1>"B2,ΟΧΙ"</formula1>
    </dataValidation>
    <dataValidation type="list" allowBlank="1" showErrorMessage="1" sqref="P3:P8 P11:P16" xr:uid="{7AEDF81D-A850-4488-BB7F-10EAB59A340E}">
      <formula1>"ΑΜΕΑ &gt;= 50%,ΑΜΕΑ &lt; 50%"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ΤΕ ΔΙΟΙΚ. ΛΟΓ. ΕΠΙΤ. ΕΠΙΛΑΧ.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Theodoropoulou</dc:creator>
  <cp:lastModifiedBy>Ioanna Theodoropoulou</cp:lastModifiedBy>
  <dcterms:created xsi:type="dcterms:W3CDTF">2025-04-03T12:03:52Z</dcterms:created>
  <dcterms:modified xsi:type="dcterms:W3CDTF">2025-04-07T12:45:28Z</dcterms:modified>
</cp:coreProperties>
</file>