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\"/>
    </mc:Choice>
  </mc:AlternateContent>
  <xr:revisionPtr revIDLastSave="0" documentId="13_ncr:1_{72F632DD-405F-4F94-9D28-07A189268F0E}" xr6:coauthVersionLast="47" xr6:coauthVersionMax="47" xr10:uidLastSave="{00000000-0000-0000-0000-000000000000}"/>
  <bookViews>
    <workbookView xWindow="-108" yWindow="-108" windowWidth="23256" windowHeight="12576" xr2:uid="{8E121DE5-D648-4DA8-A0A8-8CC59FBCE0E3}"/>
  </bookViews>
  <sheets>
    <sheet name="ΠΕ ΦΑΡΜΑΚΟΠΟΙΩΝ ΕΠΙΤΥΧΟΝΤΕ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S6" i="1"/>
  <c r="Q6" i="1"/>
  <c r="O6" i="1"/>
  <c r="M6" i="1"/>
  <c r="K6" i="1"/>
  <c r="I6" i="1"/>
  <c r="G6" i="1"/>
  <c r="E6" i="1"/>
  <c r="U5" i="1"/>
  <c r="S5" i="1"/>
  <c r="Q5" i="1"/>
  <c r="O5" i="1"/>
  <c r="M5" i="1"/>
  <c r="K5" i="1"/>
  <c r="I5" i="1"/>
  <c r="G5" i="1"/>
  <c r="E5" i="1"/>
  <c r="U4" i="1"/>
  <c r="S4" i="1"/>
  <c r="Q4" i="1"/>
  <c r="O4" i="1"/>
  <c r="M4" i="1"/>
  <c r="K4" i="1"/>
  <c r="I4" i="1"/>
  <c r="G4" i="1"/>
  <c r="E4" i="1"/>
  <c r="U3" i="1"/>
  <c r="S3" i="1"/>
  <c r="Q3" i="1"/>
  <c r="O3" i="1"/>
  <c r="M3" i="1"/>
  <c r="K3" i="1"/>
  <c r="I3" i="1"/>
  <c r="G3" i="1"/>
  <c r="E3" i="1"/>
  <c r="C5" i="1" l="1"/>
  <c r="C6" i="1"/>
  <c r="C3" i="1"/>
  <c r="C4" i="1"/>
</calcChain>
</file>

<file path=xl/sharedStrings.xml><?xml version="1.0" encoding="utf-8"?>
<sst xmlns="http://schemas.openxmlformats.org/spreadsheetml/2006/main" count="32" uniqueCount="23">
  <si>
    <t>ΑΡΙΘΜΟΣ ΠΡΩΤΟΚΟΛΛΟΥ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</si>
  <si>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</si>
  <si>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</si>
  <si>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</si>
  <si>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</si>
  <si>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</si>
  <si>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</si>
  <si>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</si>
  <si>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</si>
  <si>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</si>
  <si>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</si>
  <si>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</si>
  <si>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</si>
  <si>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 1044/04.03.2025</t>
  </si>
  <si>
    <t>C2</t>
  </si>
  <si>
    <t>ΟΧΙ</t>
  </si>
  <si>
    <t xml:space="preserve"> 1221/07.03.2025</t>
  </si>
  <si>
    <t>Msc</t>
  </si>
  <si>
    <t xml:space="preserve"> 1267/07.03.2025</t>
  </si>
  <si>
    <t xml:space="preserve">  1255/07.03.2025</t>
  </si>
  <si>
    <t>ΝΑΙ</t>
  </si>
  <si>
    <t>αα</t>
  </si>
  <si>
    <t xml:space="preserve">ΕΠΙΤΥΧΟΝΤΕΣ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</si>
</sst>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6F75-CD51-4838-8D85-204044A05628}">
  <dimension ref="A1:U6"/>
  <sheetViews>
    <sheetView tabSelected="1" zoomScale="80" zoomScaleNormal="80" workbookViewId="0">
      <selection activeCell="B1" sqref="B1:B1048576"/>
    </sheetView>
  </sheetViews>
  <sheetFormatPr defaultRowHeight="14.4" x14ac:dyDescent="0.3"/>
  <cols>
    <col min="2" max="2" width="17.5546875" customWidth="1"/>
    <col min="7" max="7" width="7.77734375" customWidth="1"/>
    <col min="8" max="8" width="16.21875" customWidth="1"/>
    <col min="9" max="9" width="7" customWidth="1"/>
    <col min="10" max="10" width="14" customWidth="1"/>
    <col min="11" max="11" width="7.6640625" customWidth="1"/>
    <col min="12" max="12" width="11.5546875" customWidth="1"/>
    <col min="13" max="13" width="6.5546875" customWidth="1"/>
    <col min="14" max="14" width="15.5546875" customWidth="1"/>
    <col min="15" max="15" width="7.44140625" customWidth="1"/>
    <col min="16" max="16" width="13.44140625" customWidth="1"/>
    <col min="18" max="18" width="19.44140625" customWidth="1"/>
    <col min="19" max="19" width="7.77734375" customWidth="1"/>
    <col min="20" max="20" width="12.77734375" customWidth="1"/>
    <col min="21" max="21" width="6.6640625" customWidth="1"/>
  </cols>
  <sheetData>
    <row r="1" spans="1:21" x14ac:dyDescent="0.3">
      <c r="A1" s="9" t="s">
        <v>22</v>
      </c>
    </row>
    <row r="2" spans="1:21" ht="72" x14ac:dyDescent="0.3">
      <c r="A2" s="9" t="s">
        <v>21</v>
      </c>
      <c r="B2" s="1" t="s">
        <v>0</v>
      </c>
      <c r="C2" s="2" t="s">
        <v>1</v>
      </c>
      <c r="D2" s="1" t="s">
        <v>2</v>
      </c>
      <c r="E2" s="3" t="s">
        <v>3</v>
      </c>
      <c r="F2" s="1" t="s">
        <v>4</v>
      </c>
      <c r="G2" s="3" t="s">
        <v>5</v>
      </c>
      <c r="H2" s="1" t="s">
        <v>6</v>
      </c>
      <c r="I2" s="3" t="s">
        <v>5</v>
      </c>
      <c r="J2" s="1" t="s">
        <v>7</v>
      </c>
      <c r="K2" s="3" t="s">
        <v>5</v>
      </c>
      <c r="L2" s="1" t="s">
        <v>8</v>
      </c>
      <c r="M2" s="3" t="s">
        <v>5</v>
      </c>
      <c r="N2" s="1" t="s">
        <v>9</v>
      </c>
      <c r="O2" s="3" t="s">
        <v>5</v>
      </c>
      <c r="P2" s="1" t="s">
        <v>10</v>
      </c>
      <c r="Q2" s="3" t="s">
        <v>5</v>
      </c>
      <c r="R2" s="1" t="s">
        <v>11</v>
      </c>
      <c r="S2" s="3" t="s">
        <v>5</v>
      </c>
      <c r="T2" s="1" t="s">
        <v>12</v>
      </c>
      <c r="U2" s="3" t="s">
        <v>5</v>
      </c>
    </row>
    <row r="3" spans="1:21" x14ac:dyDescent="0.3">
      <c r="A3" s="10">
        <v>1</v>
      </c>
      <c r="B3" s="4" t="s">
        <v>13</v>
      </c>
      <c r="C3" s="5">
        <f t="shared" ref="C3" si="0">E3+G3+I3+K3+M3+O3+Q3+S3+U3</f>
        <v>65</v>
      </c>
      <c r="D3" s="6">
        <v>5.7</v>
      </c>
      <c r="E3" s="7">
        <f t="shared" ref="E3" si="1">IF(D3&gt;=8.5, 15, IF(D3&gt;=7.5, 10, IF(D3&gt;=6.5, 5, 0)))</f>
        <v>0</v>
      </c>
      <c r="F3" s="6" t="s">
        <v>14</v>
      </c>
      <c r="G3" s="7" t="str">
        <f>IF(F3="B2", "1", IF(F3="C1", "2", IF(F3="C2","5",0)))</f>
        <v>5</v>
      </c>
      <c r="H3" s="6"/>
      <c r="I3" s="7" t="str">
        <f>IF(H3="Msc", "5", IF(H3="PHD", "10","0"))</f>
        <v>0</v>
      </c>
      <c r="J3" s="6">
        <v>30</v>
      </c>
      <c r="K3" s="7">
        <f t="shared" ref="K3" si="2">IF(J3&lt;=30, J3, IF(J3&gt;30, 30))</f>
        <v>30</v>
      </c>
      <c r="L3" s="6">
        <v>29</v>
      </c>
      <c r="M3" s="7">
        <f t="shared" ref="M3" si="3">IF(L3&lt;=30, L3, IF(L3&gt;30, 30))</f>
        <v>29</v>
      </c>
      <c r="N3" s="6">
        <v>1</v>
      </c>
      <c r="O3" s="7">
        <f t="shared" ref="O3" si="4">IF(N3&lt;=4, N3, IF(N3&gt;4, (N3-4)*2+4))</f>
        <v>1</v>
      </c>
      <c r="P3" s="6"/>
      <c r="Q3" s="7">
        <f t="shared" ref="Q3" si="5">IF(P3="ΑΜΕΑ &gt;= 50%", "2", IF(P3="ΑΜΕΑ &lt; 50%", "0",))</f>
        <v>0</v>
      </c>
      <c r="R3" s="6" t="s">
        <v>15</v>
      </c>
      <c r="S3" s="7" t="str">
        <f t="shared" ref="S3" si="6">IF(R3="ΝΑΙ", "2", IF(R3="ΟΧΙ", "0",))</f>
        <v>0</v>
      </c>
      <c r="U3" s="7">
        <f t="shared" ref="U3" si="7">IF(T3="ΝΑΙ", "2", IF(T3="ΟΧΙ", "0",))</f>
        <v>0</v>
      </c>
    </row>
    <row r="4" spans="1:21" x14ac:dyDescent="0.3">
      <c r="A4" s="10">
        <v>2</v>
      </c>
      <c r="B4" s="8" t="s">
        <v>16</v>
      </c>
      <c r="C4" s="5">
        <f>E4+G4+I4+K4+M4+O4+Q4+S4+U4</f>
        <v>59</v>
      </c>
      <c r="D4" s="6">
        <v>8.64</v>
      </c>
      <c r="E4" s="7">
        <f>IF(D4&gt;=8.5, 15, IF(D4&gt;=7.5, 10, IF(D4&gt;=6.5, 5, 0)))</f>
        <v>15</v>
      </c>
      <c r="F4" s="6" t="s">
        <v>14</v>
      </c>
      <c r="G4" s="7" t="str">
        <f>IF(F4="B2", "1", IF(F4="C1", "2", IF(F4="C2","5",0)))</f>
        <v>5</v>
      </c>
      <c r="H4" s="6" t="s">
        <v>17</v>
      </c>
      <c r="I4" s="7" t="str">
        <f>IF(H4="Msc", "5", IF(H4="PHD", "10","0"))</f>
        <v>5</v>
      </c>
      <c r="J4" s="6">
        <v>6</v>
      </c>
      <c r="K4" s="7">
        <f>IF(J4&lt;=30, J4, IF(J4&gt;30, 30))</f>
        <v>6</v>
      </c>
      <c r="L4" s="6">
        <v>28</v>
      </c>
      <c r="M4" s="7">
        <f>IF(L4&lt;=30, L4, IF(L4&gt;30, 30))</f>
        <v>28</v>
      </c>
      <c r="N4" s="6"/>
      <c r="O4" s="7">
        <f>IF(N4&lt;=4, N4, IF(N4&gt;4, (N4-4)*2+4))</f>
        <v>0</v>
      </c>
      <c r="P4" s="6"/>
      <c r="Q4" s="7">
        <f>IF(P4="ΑΜΕΑ &gt;= 50%", "2", IF(P4="ΑΜΕΑ &lt; 50%", "0",))</f>
        <v>0</v>
      </c>
      <c r="R4" s="6"/>
      <c r="S4" s="7">
        <f>IF(R4="ΝΑΙ", "2", IF(R4="ΟΧΙ", "0",))</f>
        <v>0</v>
      </c>
      <c r="U4" s="7">
        <f>IF(T4="ΝΑΙ", "2", IF(T4="ΟΧΙ", "0",))</f>
        <v>0</v>
      </c>
    </row>
    <row r="5" spans="1:21" x14ac:dyDescent="0.3">
      <c r="A5" s="10">
        <v>3</v>
      </c>
      <c r="B5" s="4" t="s">
        <v>18</v>
      </c>
      <c r="C5" s="5">
        <f>E5+G5+I5+K5+M5+O5+Q5+S5+U5</f>
        <v>59</v>
      </c>
      <c r="D5" s="6">
        <v>8.02</v>
      </c>
      <c r="E5" s="7">
        <f>IF(D5&gt;=8.5, 15, IF(D5&gt;=7.5, 10, IF(D5&gt;=6.5, 5, 0)))</f>
        <v>10</v>
      </c>
      <c r="F5" s="6" t="s">
        <v>14</v>
      </c>
      <c r="G5" s="7" t="str">
        <f>IF(F5="B2", "1", IF(F5="C1", "2", IF(F5="C2","5",0)))</f>
        <v>5</v>
      </c>
      <c r="H5" s="6"/>
      <c r="I5" s="7" t="str">
        <f t="shared" ref="I5" si="8">IF(H5="MC", "5", IF(H5="PHD", "10","0"))</f>
        <v>0</v>
      </c>
      <c r="J5" s="6">
        <v>30</v>
      </c>
      <c r="K5" s="7">
        <f>IF(J5&lt;=30, J5, IF(J5&gt;30, 30))</f>
        <v>30</v>
      </c>
      <c r="L5" s="6">
        <v>14</v>
      </c>
      <c r="M5" s="7">
        <f>IF(L5&lt;=30, L5, IF(L5&gt;30, 30))</f>
        <v>14</v>
      </c>
      <c r="N5" s="6"/>
      <c r="O5" s="7">
        <f>IF(N5&lt;=4, N5, IF(N5&gt;4, (N5-4)*2+4))</f>
        <v>0</v>
      </c>
      <c r="P5" s="6"/>
      <c r="Q5" s="7">
        <f>IF(P5="ΑΜΕΑ &gt;= 50%", "2", IF(P5="ΑΜΕΑ &lt; 50%", "0",))</f>
        <v>0</v>
      </c>
      <c r="R5" s="6"/>
      <c r="S5" s="7">
        <f>IF(R5="ΝΑΙ", "2", IF(R5="ΟΧΙ", "0",))</f>
        <v>0</v>
      </c>
      <c r="U5" s="7">
        <f>IF(T5="ΝΑΙ", "2", IF(T5="ΟΧΙ", "0",))</f>
        <v>0</v>
      </c>
    </row>
    <row r="6" spans="1:21" x14ac:dyDescent="0.3">
      <c r="A6" s="10">
        <v>4</v>
      </c>
      <c r="B6" s="4" t="s">
        <v>19</v>
      </c>
      <c r="C6" s="5">
        <f>E6+G6+I6+K6+M6+O6+Q6+S6+U6</f>
        <v>55</v>
      </c>
      <c r="D6" s="6">
        <v>6.48</v>
      </c>
      <c r="E6" s="7">
        <f>IF(D6&gt;=8.5, 15, IF(D6&gt;=7.5, 10, IF(D6&gt;=6.5, 5, 0)))</f>
        <v>0</v>
      </c>
      <c r="F6" s="6"/>
      <c r="G6" s="7">
        <f t="shared" ref="G6" si="9">IF(F6="B2", "1", IF(F6="C1", "2", IF(F6="C2","5",0)))</f>
        <v>0</v>
      </c>
      <c r="H6" s="6"/>
      <c r="I6" s="7" t="str">
        <f>IF(H6="Msc", "5", IF(H6="PHD", "10","0"))</f>
        <v>0</v>
      </c>
      <c r="J6" s="6">
        <v>30</v>
      </c>
      <c r="K6" s="7">
        <f>IF(J6&lt;=30, J6, IF(J6&gt;30, 30))</f>
        <v>30</v>
      </c>
      <c r="L6" s="6">
        <v>22</v>
      </c>
      <c r="M6" s="7">
        <f>IF(L6&lt;=30, L6, IF(L6&gt;30, 30))</f>
        <v>22</v>
      </c>
      <c r="N6" s="6">
        <v>1</v>
      </c>
      <c r="O6" s="7">
        <f>IF(N6&lt;=4, N6, IF(N6&gt;4, (N6-4)*2+4))</f>
        <v>1</v>
      </c>
      <c r="P6" s="6"/>
      <c r="Q6" s="7">
        <f>IF(P6="ΑΜΕΑ &gt;= 50%", "2", IF(P6="ΑΜΕΑ &lt; 50%", "0",))</f>
        <v>0</v>
      </c>
      <c r="R6" s="6" t="s">
        <v>20</v>
      </c>
      <c r="S6" s="7" t="str">
        <f>IF(R6="ΝΑΙ", "2", IF(R6="ΟΧΙ", "0",))</f>
        <v>2</v>
      </c>
      <c r="U6" s="7">
        <f>IF(T6="ΝΑΙ", "2", IF(T6="ΟΧΙ", "0",))</f>
        <v>0</v>
      </c>
    </row>
  </sheetData>
  <dataValidations count="4">
    <dataValidation type="list" allowBlank="1" showErrorMessage="1" sqref="P3:P6" xr:uid="{D8DAF3E4-CD83-4A9D-AC01-7499386FE50B}">
      <formula1>"ΑΜΕΑ &gt;= 50%,ΑΜΕΑ &lt; 50%"</formula1>
    </dataValidation>
    <dataValidation type="list" allowBlank="1" showErrorMessage="1" sqref="R3:R6" xr:uid="{41C6CB24-0636-4682-B264-A15E07808B01}">
      <formula1>"ΝΑΙ,ΟΧΙ"</formula1>
    </dataValidation>
    <dataValidation type="list" allowBlank="1" showErrorMessage="1" sqref="H3:H6" xr:uid="{82C3B64C-BAED-49D1-B82F-6D828B2BFA16}">
      <formula1>"Msc,PHD"</formula1>
    </dataValidation>
    <dataValidation type="list" allowBlank="1" showErrorMessage="1" sqref="F3:F6" xr:uid="{A2DDD678-8A59-45C4-B599-609A9E9F1C98}">
      <formula1>"B2,C1,C2"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 ΦΑΡΜΑΚΟΠΟΙΩΝ ΕΠΙΤΥΧΟΝΤΕΣ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2025-04-03T12:54:00Z</dcterms:created>
  <dcterms:modified xsi:type="dcterms:W3CDTF">2025-04-07T12:43:06Z</dcterms:modified>
</cp:coreProperties>
</file>