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\"/>
    </mc:Choice>
  </mc:AlternateContent>
  <xr:revisionPtr revIDLastSave="0" documentId="13_ncr:1_{1BA2D4AB-C6DD-460F-AB58-8FDD432078BD}" xr6:coauthVersionLast="47" xr6:coauthVersionMax="47" xr10:uidLastSave="{00000000-0000-0000-0000-000000000000}"/>
  <bookViews>
    <workbookView xWindow="-108" yWindow="-108" windowWidth="23256" windowHeight="12576" xr2:uid="{66926028-8354-4E66-ABA7-EF49550AA879}"/>
  </bookViews>
  <sheets>
    <sheet name="ΠΕ ΔΙΟΙΚ. ΟΙΚ. ΕΠΙΤ ΕΠΙ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S17" i="1"/>
  <c r="Q17" i="1"/>
  <c r="O17" i="1"/>
  <c r="M17" i="1"/>
  <c r="K17" i="1"/>
  <c r="I17" i="1"/>
  <c r="G17" i="1"/>
  <c r="E17" i="1"/>
  <c r="U14" i="1"/>
  <c r="S14" i="1"/>
  <c r="Q14" i="1"/>
  <c r="O14" i="1"/>
  <c r="M14" i="1"/>
  <c r="K14" i="1"/>
  <c r="I14" i="1"/>
  <c r="G14" i="1"/>
  <c r="E14" i="1"/>
  <c r="U13" i="1"/>
  <c r="S13" i="1"/>
  <c r="Q13" i="1"/>
  <c r="O13" i="1"/>
  <c r="M13" i="1"/>
  <c r="K13" i="1"/>
  <c r="I13" i="1"/>
  <c r="G13" i="1"/>
  <c r="E13" i="1"/>
  <c r="U12" i="1"/>
  <c r="S12" i="1"/>
  <c r="Q12" i="1"/>
  <c r="O12" i="1"/>
  <c r="M12" i="1"/>
  <c r="K12" i="1"/>
  <c r="I12" i="1"/>
  <c r="G12" i="1"/>
  <c r="E12" i="1"/>
  <c r="U11" i="1"/>
  <c r="S11" i="1"/>
  <c r="Q11" i="1"/>
  <c r="O11" i="1"/>
  <c r="M11" i="1"/>
  <c r="K11" i="1"/>
  <c r="I11" i="1"/>
  <c r="G11" i="1"/>
  <c r="C11" i="1" s="1"/>
  <c r="E11" i="1"/>
  <c r="U10" i="1"/>
  <c r="S10" i="1"/>
  <c r="Q10" i="1"/>
  <c r="O10" i="1"/>
  <c r="M10" i="1"/>
  <c r="K10" i="1"/>
  <c r="I10" i="1"/>
  <c r="G10" i="1"/>
  <c r="E10" i="1"/>
  <c r="U9" i="1"/>
  <c r="S9" i="1"/>
  <c r="Q9" i="1"/>
  <c r="O9" i="1"/>
  <c r="M9" i="1"/>
  <c r="K9" i="1"/>
  <c r="I9" i="1"/>
  <c r="G9" i="1"/>
  <c r="E9" i="1"/>
  <c r="U8" i="1"/>
  <c r="S8" i="1"/>
  <c r="Q8" i="1"/>
  <c r="O8" i="1"/>
  <c r="M8" i="1"/>
  <c r="K8" i="1"/>
  <c r="I8" i="1"/>
  <c r="G8" i="1"/>
  <c r="E8" i="1"/>
  <c r="C8" i="1" s="1"/>
  <c r="U7" i="1"/>
  <c r="S7" i="1"/>
  <c r="Q7" i="1"/>
  <c r="O7" i="1"/>
  <c r="M7" i="1"/>
  <c r="K7" i="1"/>
  <c r="I7" i="1"/>
  <c r="G7" i="1"/>
  <c r="E7" i="1"/>
  <c r="U6" i="1"/>
  <c r="S6" i="1"/>
  <c r="Q6" i="1"/>
  <c r="O6" i="1"/>
  <c r="M6" i="1"/>
  <c r="K6" i="1"/>
  <c r="I6" i="1"/>
  <c r="G6" i="1"/>
  <c r="E6" i="1"/>
  <c r="C6" i="1" s="1"/>
  <c r="U5" i="1"/>
  <c r="S5" i="1"/>
  <c r="Q5" i="1"/>
  <c r="O5" i="1"/>
  <c r="M5" i="1"/>
  <c r="K5" i="1"/>
  <c r="I5" i="1"/>
  <c r="G5" i="1"/>
  <c r="E5" i="1"/>
  <c r="U4" i="1"/>
  <c r="S4" i="1"/>
  <c r="Q4" i="1"/>
  <c r="O4" i="1"/>
  <c r="M4" i="1"/>
  <c r="K4" i="1"/>
  <c r="I4" i="1"/>
  <c r="G4" i="1"/>
  <c r="E4" i="1"/>
  <c r="U3" i="1"/>
  <c r="S3" i="1"/>
  <c r="Q3" i="1"/>
  <c r="O3" i="1"/>
  <c r="M3" i="1"/>
  <c r="K3" i="1"/>
  <c r="I3" i="1"/>
  <c r="G3" i="1"/>
  <c r="E3" i="1"/>
  <c r="C4" i="1" l="1"/>
  <c r="C3" i="1"/>
  <c r="C10" i="1"/>
  <c r="C14" i="1"/>
  <c r="C7" i="1"/>
  <c r="C9" i="1"/>
  <c r="C13" i="1"/>
  <c r="C5" i="1"/>
  <c r="C12" i="1"/>
  <c r="C17" i="1"/>
</calcChain>
</file>

<file path=xl/sharedStrings.xml><?xml version="1.0" encoding="utf-8"?>
<sst xmlns="http://schemas.openxmlformats.org/spreadsheetml/2006/main" count="56" uniqueCount="33">
  <si>
    <t>αα</t>
  </si>
  <si>
    <t xml:space="preserve">ΑΡΙΘΜΟΣ ΠΡΩΤΟΚΟΛΛΟΥ </t>
  </si>
  <si>
    <t>ΣΥΝΟΛΟ</t>
  </si>
  <si>
    <t>Βαθμός Πτυχίου</t>
  </si>
  <si>
    <t>Μόρια Πτυχίου (έως 20 μόρια)</t>
  </si>
  <si>
    <t>Γνώση Ξένης Γλώσσας</t>
  </si>
  <si>
    <t>Μόρια</t>
  </si>
  <si>
    <t>Κατοχή Μεταπτυχιακού Τίτλου ή Κατοχή Διδακτορικού Τίτλου</t>
  </si>
  <si>
    <t>Προϋπηρεσία (0-30 μήνες) Ανάλογα με τους μήνες</t>
  </si>
  <si>
    <t>Συνέντευξη</t>
  </si>
  <si>
    <t>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</si>
  <si>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</si>
  <si>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</si>
  <si>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</si>
  <si>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>C2</t>
  </si>
  <si>
    <t>Msc</t>
  </si>
  <si>
    <t>ΝΑΙ</t>
  </si>
  <si>
    <t>1248/07.03.2025</t>
  </si>
  <si>
    <t>B2</t>
  </si>
  <si>
    <t xml:space="preserve">1206/07.03.2025 </t>
  </si>
  <si>
    <t xml:space="preserve">1080/04.03.2025 </t>
  </si>
  <si>
    <t xml:space="preserve">1189/06.03.2025 </t>
  </si>
  <si>
    <t xml:space="preserve">1247/07.03.2025 </t>
  </si>
  <si>
    <t xml:space="preserve">1047/04.03.2025 </t>
  </si>
  <si>
    <t xml:space="preserve">1048/04.03.2025 </t>
  </si>
  <si>
    <t xml:space="preserve">983/27.02.2025 </t>
  </si>
  <si>
    <t xml:space="preserve">1103/05.03.2025 </t>
  </si>
  <si>
    <t xml:space="preserve">1368/13.03.2025 </t>
  </si>
  <si>
    <t xml:space="preserve">1041/04.03.2025 </t>
  </si>
  <si>
    <r>
      <rPr>
        <sz val="11"/>
        <color theme="1"/>
        <rFont val="Aptos Narrow"/>
        <family val="2"/>
        <charset val="161"/>
        <scheme val="minor"/>
      </rPr>
      <t>1079/04.03.2025</t>
    </r>
    <r>
      <rPr>
        <b/>
        <sz val="11"/>
        <color theme="1"/>
        <rFont val="Aptos Narrow"/>
        <family val="2"/>
        <charset val="161"/>
        <scheme val="minor"/>
      </rPr>
      <t xml:space="preserve"> </t>
    </r>
  </si>
  <si>
    <r>
      <rPr>
        <sz val="11"/>
        <color theme="1"/>
        <rFont val="Aptos Narrow"/>
        <family val="2"/>
        <charset val="161"/>
        <scheme val="minor"/>
      </rPr>
      <t>1205/07.03.2025</t>
    </r>
    <r>
      <rPr>
        <b/>
        <sz val="11"/>
        <color theme="1"/>
        <rFont val="Aptos Narrow"/>
        <family val="2"/>
        <charset val="161"/>
        <scheme val="minor"/>
      </rPr>
      <t xml:space="preserve"> </t>
    </r>
  </si>
  <si>
    <t>ΕΠΙΤΥΧΟΝΤΕΣ</t>
  </si>
  <si>
    <t>ΕΠΙΛΑΧΟΝΤΕΣ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</si>
</sst>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61"/>
      <scheme val="minor"/>
    </font>
    <font>
      <sz val="10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0"/>
      <color rgb="FF000000"/>
      <name val="Aptos Narrow"/>
      <family val="2"/>
      <charset val="161"/>
      <scheme val="minor"/>
    </font>
    <font>
      <b/>
      <sz val="11"/>
      <color theme="1"/>
      <name val="Calibri"/>
      <family val="2"/>
    </font>
    <font>
      <b/>
      <sz val="10"/>
      <color rgb="FF222222"/>
      <name val="Calibri"/>
      <family val="2"/>
      <charset val="161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3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4" borderId="1" xfId="0" applyFont="1" applyFill="1" applyBorder="1"/>
    <xf numFmtId="0" fontId="4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1" xfId="0" applyBorder="1"/>
    <xf numFmtId="0" fontId="4" fillId="0" borderId="3" xfId="0" applyFont="1" applyBorder="1"/>
    <xf numFmtId="0" fontId="0" fillId="0" borderId="3" xfId="0" applyBorder="1"/>
    <xf numFmtId="0" fontId="9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EB003-E706-44A0-A18D-78207C4A6FF5}">
  <dimension ref="A1:U17"/>
  <sheetViews>
    <sheetView tabSelected="1" zoomScale="70" zoomScaleNormal="70" workbookViewId="0">
      <selection activeCell="A16" sqref="A16"/>
    </sheetView>
  </sheetViews>
  <sheetFormatPr defaultRowHeight="14.4" x14ac:dyDescent="0.3"/>
  <cols>
    <col min="1" max="1" width="8.88671875" style="1"/>
    <col min="2" max="2" width="16.77734375" customWidth="1"/>
    <col min="3" max="3" width="11.77734375" customWidth="1"/>
    <col min="5" max="5" width="8.44140625" customWidth="1"/>
    <col min="6" max="6" width="10.44140625" customWidth="1"/>
    <col min="7" max="7" width="6.77734375" customWidth="1"/>
    <col min="8" max="8" width="15.88671875" customWidth="1"/>
    <col min="9" max="9" width="8.33203125" customWidth="1"/>
    <col min="10" max="10" width="15.77734375" customWidth="1"/>
    <col min="11" max="11" width="7.5546875" customWidth="1"/>
    <col min="12" max="12" width="12.6640625" customWidth="1"/>
    <col min="13" max="13" width="6.88671875" customWidth="1"/>
    <col min="14" max="14" width="14.33203125" customWidth="1"/>
    <col min="16" max="16" width="14" customWidth="1"/>
    <col min="18" max="18" width="18.6640625" customWidth="1"/>
    <col min="20" max="20" width="13.6640625" customWidth="1"/>
  </cols>
  <sheetData>
    <row r="1" spans="1:21" x14ac:dyDescent="0.3">
      <c r="A1" s="25" t="s">
        <v>31</v>
      </c>
    </row>
    <row r="2" spans="1:21" ht="72" x14ac:dyDescent="0.3">
      <c r="A2" s="2" t="s">
        <v>0</v>
      </c>
      <c r="B2" s="3" t="s">
        <v>1</v>
      </c>
      <c r="C2" s="4" t="s">
        <v>2</v>
      </c>
      <c r="D2" s="3" t="s">
        <v>3</v>
      </c>
      <c r="E2" s="5" t="s">
        <v>4</v>
      </c>
      <c r="F2" s="3" t="s">
        <v>5</v>
      </c>
      <c r="G2" s="5" t="s">
        <v>6</v>
      </c>
      <c r="H2" s="3" t="s">
        <v>7</v>
      </c>
      <c r="I2" s="5" t="s">
        <v>6</v>
      </c>
      <c r="J2" s="3" t="s">
        <v>8</v>
      </c>
      <c r="K2" s="5" t="s">
        <v>6</v>
      </c>
      <c r="L2" s="3" t="s">
        <v>9</v>
      </c>
      <c r="M2" s="5" t="s">
        <v>6</v>
      </c>
      <c r="N2" s="3" t="s">
        <v>10</v>
      </c>
      <c r="O2" s="5" t="s">
        <v>6</v>
      </c>
      <c r="P2" s="3" t="s">
        <v>11</v>
      </c>
      <c r="Q2" s="5" t="s">
        <v>6</v>
      </c>
      <c r="R2" s="3" t="s">
        <v>12</v>
      </c>
      <c r="S2" s="5" t="s">
        <v>6</v>
      </c>
      <c r="T2" s="3" t="s">
        <v>13</v>
      </c>
      <c r="U2" s="6" t="s">
        <v>6</v>
      </c>
    </row>
    <row r="3" spans="1:21" x14ac:dyDescent="0.3">
      <c r="A3" s="7">
        <v>1</v>
      </c>
      <c r="B3" s="10" t="s">
        <v>29</v>
      </c>
      <c r="C3" s="11">
        <f t="shared" ref="C3:C14" si="0">E3+G3+I3+K3+M3+O3+Q3+S3+U3</f>
        <v>78</v>
      </c>
      <c r="D3" s="12">
        <v>6.81</v>
      </c>
      <c r="E3" s="13">
        <f t="shared" ref="E3:E14" si="1">IF(D3&gt;=8.5, 15, IF(D3&gt;=7.5, 10, IF(D3&gt;=6.5, 5, 0)))</f>
        <v>5</v>
      </c>
      <c r="F3" s="12" t="s">
        <v>14</v>
      </c>
      <c r="G3" s="13" t="str">
        <f t="shared" ref="G3:G14" si="2">IF(F3="B2", "1", IF(F3="C1", "2", IF(F3="C2","5",0)))</f>
        <v>5</v>
      </c>
      <c r="H3" s="12" t="s">
        <v>15</v>
      </c>
      <c r="I3" s="13" t="str">
        <f>IF(H3="Msc", "5", IF(H3="PHD", "10","0"))</f>
        <v>5</v>
      </c>
      <c r="J3" s="12">
        <v>40</v>
      </c>
      <c r="K3" s="13">
        <f t="shared" ref="K3:K14" si="3">IF(J3&lt;=30, J3, IF(J3&gt;30, 30))</f>
        <v>30</v>
      </c>
      <c r="L3" s="12">
        <v>30</v>
      </c>
      <c r="M3" s="13">
        <f t="shared" ref="M3:M14" si="4">IF(L3&lt;=30, L3, IF(L3&gt;30, 30))</f>
        <v>30</v>
      </c>
      <c r="N3" s="12">
        <v>1</v>
      </c>
      <c r="O3" s="13">
        <f t="shared" ref="O3:O14" si="5">IF(N3&lt;=4, N3, IF(N3&gt;4, (N3-4)*2+4))</f>
        <v>1</v>
      </c>
      <c r="P3" s="12"/>
      <c r="Q3" s="13">
        <f t="shared" ref="Q3:Q14" si="6">IF(P3="ΑΜΕΑ &gt;= 50%", "2", IF(P3="ΑΜΕΑ &lt; 50%", "0",))</f>
        <v>0</v>
      </c>
      <c r="R3" s="12" t="s">
        <v>16</v>
      </c>
      <c r="S3" s="13" t="str">
        <f t="shared" ref="S3:S14" si="7">IF(R3="ΝΑΙ", "2", IF(R3="ΟΧΙ", "0",))</f>
        <v>2</v>
      </c>
      <c r="T3" s="14"/>
      <c r="U3" s="13">
        <f t="shared" ref="U3:U14" si="8">IF(T3="ΝΑΙ", "2", IF(T3="ΟΧΙ", "0",))</f>
        <v>0</v>
      </c>
    </row>
    <row r="4" spans="1:21" x14ac:dyDescent="0.3">
      <c r="A4" s="7">
        <v>2</v>
      </c>
      <c r="B4" s="9" t="s">
        <v>17</v>
      </c>
      <c r="C4" s="11">
        <f t="shared" si="0"/>
        <v>73</v>
      </c>
      <c r="D4" s="12">
        <v>6.56</v>
      </c>
      <c r="E4" s="13">
        <f t="shared" si="1"/>
        <v>5</v>
      </c>
      <c r="F4" s="12" t="s">
        <v>18</v>
      </c>
      <c r="G4" s="13" t="str">
        <f t="shared" si="2"/>
        <v>1</v>
      </c>
      <c r="H4" s="12" t="s">
        <v>15</v>
      </c>
      <c r="I4" s="13" t="str">
        <f>IF(H4="Msc", "5", IF(H4="PHD", "10","0"))</f>
        <v>5</v>
      </c>
      <c r="J4" s="12">
        <v>31</v>
      </c>
      <c r="K4" s="13">
        <f t="shared" si="3"/>
        <v>30</v>
      </c>
      <c r="L4" s="12">
        <v>30</v>
      </c>
      <c r="M4" s="13">
        <f t="shared" si="4"/>
        <v>30</v>
      </c>
      <c r="N4" s="12">
        <v>2</v>
      </c>
      <c r="O4" s="13">
        <f t="shared" si="5"/>
        <v>2</v>
      </c>
      <c r="P4" s="12"/>
      <c r="Q4" s="13">
        <f t="shared" si="6"/>
        <v>0</v>
      </c>
      <c r="R4" s="12"/>
      <c r="S4" s="13">
        <f t="shared" si="7"/>
        <v>0</v>
      </c>
      <c r="T4" s="14"/>
      <c r="U4" s="13">
        <f t="shared" si="8"/>
        <v>0</v>
      </c>
    </row>
    <row r="5" spans="1:21" x14ac:dyDescent="0.3">
      <c r="A5" s="7">
        <v>3</v>
      </c>
      <c r="B5" s="15" t="s">
        <v>19</v>
      </c>
      <c r="C5" s="11">
        <f t="shared" si="0"/>
        <v>66</v>
      </c>
      <c r="D5" s="12">
        <v>6.65</v>
      </c>
      <c r="E5" s="13">
        <f t="shared" si="1"/>
        <v>5</v>
      </c>
      <c r="F5" s="12" t="s">
        <v>18</v>
      </c>
      <c r="G5" s="13" t="str">
        <f t="shared" si="2"/>
        <v>1</v>
      </c>
      <c r="H5" s="12"/>
      <c r="I5" s="13" t="str">
        <f>IF(H5="MC", "5", IF(H5="PHD", "10","0"))</f>
        <v>0</v>
      </c>
      <c r="J5" s="12">
        <v>30</v>
      </c>
      <c r="K5" s="13">
        <f t="shared" si="3"/>
        <v>30</v>
      </c>
      <c r="L5" s="12">
        <v>30</v>
      </c>
      <c r="M5" s="13">
        <f t="shared" si="4"/>
        <v>30</v>
      </c>
      <c r="N5" s="12"/>
      <c r="O5" s="13">
        <f t="shared" si="5"/>
        <v>0</v>
      </c>
      <c r="P5" s="12"/>
      <c r="Q5" s="13">
        <f t="shared" si="6"/>
        <v>0</v>
      </c>
      <c r="R5" s="12"/>
      <c r="S5" s="13">
        <f t="shared" si="7"/>
        <v>0</v>
      </c>
      <c r="T5" s="14"/>
      <c r="U5" s="13">
        <f t="shared" si="8"/>
        <v>0</v>
      </c>
    </row>
    <row r="6" spans="1:21" x14ac:dyDescent="0.3">
      <c r="A6" s="7">
        <v>4</v>
      </c>
      <c r="B6" s="15" t="s">
        <v>20</v>
      </c>
      <c r="C6" s="11">
        <f t="shared" si="0"/>
        <v>63</v>
      </c>
      <c r="D6" s="12">
        <v>5</v>
      </c>
      <c r="E6" s="13">
        <f t="shared" si="1"/>
        <v>0</v>
      </c>
      <c r="F6" s="12" t="s">
        <v>18</v>
      </c>
      <c r="G6" s="13" t="str">
        <f t="shared" si="2"/>
        <v>1</v>
      </c>
      <c r="H6" s="12"/>
      <c r="I6" s="13" t="str">
        <f>IF(H6="MC", "5", IF(H6="PHD", "10","0"))</f>
        <v>0</v>
      </c>
      <c r="J6" s="12">
        <v>188</v>
      </c>
      <c r="K6" s="13">
        <f t="shared" si="3"/>
        <v>30</v>
      </c>
      <c r="L6" s="12">
        <v>30</v>
      </c>
      <c r="M6" s="13">
        <f t="shared" si="4"/>
        <v>30</v>
      </c>
      <c r="N6" s="12">
        <v>2</v>
      </c>
      <c r="O6" s="13">
        <f t="shared" si="5"/>
        <v>2</v>
      </c>
      <c r="P6" s="12"/>
      <c r="Q6" s="13">
        <f t="shared" si="6"/>
        <v>0</v>
      </c>
      <c r="R6" s="12"/>
      <c r="S6" s="13">
        <f t="shared" si="7"/>
        <v>0</v>
      </c>
      <c r="T6" s="14"/>
      <c r="U6" s="13">
        <f t="shared" si="8"/>
        <v>0</v>
      </c>
    </row>
    <row r="7" spans="1:21" x14ac:dyDescent="0.3">
      <c r="A7" s="7">
        <v>5</v>
      </c>
      <c r="B7" s="9" t="s">
        <v>21</v>
      </c>
      <c r="C7" s="11">
        <f t="shared" si="0"/>
        <v>58</v>
      </c>
      <c r="D7" s="12">
        <v>5.83</v>
      </c>
      <c r="E7" s="13">
        <f t="shared" si="1"/>
        <v>0</v>
      </c>
      <c r="F7" s="12" t="s">
        <v>14</v>
      </c>
      <c r="G7" s="13" t="str">
        <f t="shared" si="2"/>
        <v>5</v>
      </c>
      <c r="H7" s="12" t="s">
        <v>15</v>
      </c>
      <c r="I7" s="13" t="str">
        <f>IF(H7="Msc", "5", IF(H7="PHD", "10","0"))</f>
        <v>5</v>
      </c>
      <c r="J7" s="12">
        <v>23</v>
      </c>
      <c r="K7" s="13">
        <f t="shared" si="3"/>
        <v>23</v>
      </c>
      <c r="L7" s="12">
        <v>25</v>
      </c>
      <c r="M7" s="13">
        <f t="shared" si="4"/>
        <v>25</v>
      </c>
      <c r="N7" s="12"/>
      <c r="O7" s="13">
        <f t="shared" si="5"/>
        <v>0</v>
      </c>
      <c r="P7" s="12"/>
      <c r="Q7" s="13">
        <f t="shared" si="6"/>
        <v>0</v>
      </c>
      <c r="R7" s="12"/>
      <c r="S7" s="13">
        <f t="shared" si="7"/>
        <v>0</v>
      </c>
      <c r="T7" s="14"/>
      <c r="U7" s="13">
        <f t="shared" si="8"/>
        <v>0</v>
      </c>
    </row>
    <row r="8" spans="1:21" x14ac:dyDescent="0.3">
      <c r="A8" s="7">
        <v>6</v>
      </c>
      <c r="B8" s="9" t="s">
        <v>23</v>
      </c>
      <c r="C8" s="11">
        <f t="shared" si="0"/>
        <v>55</v>
      </c>
      <c r="D8" s="12">
        <v>5.89</v>
      </c>
      <c r="E8" s="13">
        <f t="shared" si="1"/>
        <v>0</v>
      </c>
      <c r="F8" s="12" t="s">
        <v>14</v>
      </c>
      <c r="G8" s="13" t="str">
        <f t="shared" si="2"/>
        <v>5</v>
      </c>
      <c r="H8" s="12" t="s">
        <v>15</v>
      </c>
      <c r="I8" s="13" t="str">
        <f>IF(H8="Msc", "5", IF(H8="PHD", "10","0"))</f>
        <v>5</v>
      </c>
      <c r="J8" s="12">
        <v>53</v>
      </c>
      <c r="K8" s="13">
        <f t="shared" si="3"/>
        <v>30</v>
      </c>
      <c r="L8" s="12">
        <v>15</v>
      </c>
      <c r="M8" s="13">
        <f t="shared" si="4"/>
        <v>15</v>
      </c>
      <c r="N8" s="12"/>
      <c r="O8" s="13">
        <f t="shared" si="5"/>
        <v>0</v>
      </c>
      <c r="P8" s="12"/>
      <c r="Q8" s="13">
        <f t="shared" si="6"/>
        <v>0</v>
      </c>
      <c r="R8" s="12"/>
      <c r="S8" s="13">
        <f t="shared" si="7"/>
        <v>0</v>
      </c>
      <c r="T8" s="14"/>
      <c r="U8" s="13">
        <f t="shared" si="8"/>
        <v>0</v>
      </c>
    </row>
    <row r="9" spans="1:21" x14ac:dyDescent="0.3">
      <c r="A9" s="7">
        <v>7</v>
      </c>
      <c r="B9" s="15" t="s">
        <v>24</v>
      </c>
      <c r="C9" s="11">
        <f t="shared" si="0"/>
        <v>55</v>
      </c>
      <c r="D9" s="12">
        <v>5.99</v>
      </c>
      <c r="E9" s="13">
        <f t="shared" si="1"/>
        <v>0</v>
      </c>
      <c r="F9" s="12" t="s">
        <v>18</v>
      </c>
      <c r="G9" s="13" t="str">
        <f t="shared" si="2"/>
        <v>1</v>
      </c>
      <c r="H9" s="12"/>
      <c r="I9" s="13" t="str">
        <f>IF(H9="MC", "5", IF(H9="PHD", "10","0"))</f>
        <v>0</v>
      </c>
      <c r="J9" s="12">
        <v>48</v>
      </c>
      <c r="K9" s="13">
        <f t="shared" si="3"/>
        <v>30</v>
      </c>
      <c r="L9" s="12">
        <v>24</v>
      </c>
      <c r="M9" s="13">
        <f t="shared" si="4"/>
        <v>24</v>
      </c>
      <c r="N9" s="12"/>
      <c r="O9" s="13">
        <f t="shared" si="5"/>
        <v>0</v>
      </c>
      <c r="P9" s="12"/>
      <c r="Q9" s="13">
        <f t="shared" si="6"/>
        <v>0</v>
      </c>
      <c r="R9" s="12"/>
      <c r="S9" s="13">
        <f t="shared" si="7"/>
        <v>0</v>
      </c>
      <c r="T9" s="14"/>
      <c r="U9" s="13">
        <f t="shared" si="8"/>
        <v>0</v>
      </c>
    </row>
    <row r="10" spans="1:21" x14ac:dyDescent="0.3">
      <c r="A10" s="7">
        <v>8</v>
      </c>
      <c r="B10" s="15" t="s">
        <v>25</v>
      </c>
      <c r="C10" s="11">
        <f t="shared" si="0"/>
        <v>50</v>
      </c>
      <c r="D10" s="12">
        <v>5.94</v>
      </c>
      <c r="E10" s="13">
        <f t="shared" si="1"/>
        <v>0</v>
      </c>
      <c r="F10" s="12" t="s">
        <v>14</v>
      </c>
      <c r="G10" s="13" t="str">
        <f t="shared" si="2"/>
        <v>5</v>
      </c>
      <c r="H10" s="12"/>
      <c r="I10" s="13" t="str">
        <f>IF(H10="MC", "5", IF(H10="PHD", "10","0"))</f>
        <v>0</v>
      </c>
      <c r="J10" s="12">
        <v>15</v>
      </c>
      <c r="K10" s="13">
        <f t="shared" si="3"/>
        <v>15</v>
      </c>
      <c r="L10" s="12">
        <v>30</v>
      </c>
      <c r="M10" s="13">
        <f t="shared" si="4"/>
        <v>30</v>
      </c>
      <c r="N10" s="12"/>
      <c r="O10" s="13">
        <f t="shared" si="5"/>
        <v>0</v>
      </c>
      <c r="P10" s="12"/>
      <c r="Q10" s="13">
        <f t="shared" si="6"/>
        <v>0</v>
      </c>
      <c r="R10" s="12"/>
      <c r="S10" s="13">
        <f t="shared" si="7"/>
        <v>0</v>
      </c>
      <c r="T10" s="14"/>
      <c r="U10" s="13">
        <f t="shared" si="8"/>
        <v>0</v>
      </c>
    </row>
    <row r="11" spans="1:21" x14ac:dyDescent="0.3">
      <c r="A11" s="7">
        <v>9</v>
      </c>
      <c r="B11" s="8" t="s">
        <v>30</v>
      </c>
      <c r="C11" s="11">
        <f t="shared" si="0"/>
        <v>45</v>
      </c>
      <c r="D11" s="12">
        <v>6.5</v>
      </c>
      <c r="E11" s="13">
        <f t="shared" si="1"/>
        <v>5</v>
      </c>
      <c r="F11" s="12" t="s">
        <v>14</v>
      </c>
      <c r="G11" s="13" t="str">
        <f t="shared" si="2"/>
        <v>5</v>
      </c>
      <c r="H11" s="12" t="s">
        <v>15</v>
      </c>
      <c r="I11" s="13" t="str">
        <f>IF(H11="Msc", "5", IF(H11="PHD", "10","0"))</f>
        <v>5</v>
      </c>
      <c r="J11" s="12"/>
      <c r="K11" s="13">
        <f t="shared" si="3"/>
        <v>0</v>
      </c>
      <c r="L11" s="12">
        <v>30</v>
      </c>
      <c r="M11" s="13">
        <f t="shared" si="4"/>
        <v>30</v>
      </c>
      <c r="N11" s="12"/>
      <c r="O11" s="13">
        <f t="shared" si="5"/>
        <v>0</v>
      </c>
      <c r="P11" s="12"/>
      <c r="Q11" s="13">
        <f t="shared" si="6"/>
        <v>0</v>
      </c>
      <c r="R11" s="12"/>
      <c r="S11" s="13">
        <f t="shared" si="7"/>
        <v>0</v>
      </c>
      <c r="T11" s="14"/>
      <c r="U11" s="13">
        <f t="shared" si="8"/>
        <v>0</v>
      </c>
    </row>
    <row r="12" spans="1:21" x14ac:dyDescent="0.3">
      <c r="A12" s="7">
        <v>10</v>
      </c>
      <c r="B12" s="15" t="s">
        <v>26</v>
      </c>
      <c r="C12" s="11">
        <f t="shared" si="0"/>
        <v>40</v>
      </c>
      <c r="D12" s="12">
        <v>6.31</v>
      </c>
      <c r="E12" s="13">
        <f t="shared" si="1"/>
        <v>0</v>
      </c>
      <c r="F12" s="12" t="s">
        <v>14</v>
      </c>
      <c r="G12" s="13" t="str">
        <f t="shared" si="2"/>
        <v>5</v>
      </c>
      <c r="H12" s="12" t="s">
        <v>15</v>
      </c>
      <c r="I12" s="13" t="str">
        <f>IF(H12="Msc", "5", IF(H12="PHD", "10","0"))</f>
        <v>5</v>
      </c>
      <c r="J12" s="12"/>
      <c r="K12" s="13">
        <f t="shared" si="3"/>
        <v>0</v>
      </c>
      <c r="L12" s="12">
        <v>30</v>
      </c>
      <c r="M12" s="13">
        <f t="shared" si="4"/>
        <v>30</v>
      </c>
      <c r="N12" s="12"/>
      <c r="O12" s="13">
        <f t="shared" si="5"/>
        <v>0</v>
      </c>
      <c r="P12" s="12"/>
      <c r="Q12" s="13">
        <f t="shared" si="6"/>
        <v>0</v>
      </c>
      <c r="R12" s="12"/>
      <c r="S12" s="13">
        <f t="shared" si="7"/>
        <v>0</v>
      </c>
      <c r="T12" s="14"/>
      <c r="U12" s="13">
        <f t="shared" si="8"/>
        <v>0</v>
      </c>
    </row>
    <row r="13" spans="1:21" x14ac:dyDescent="0.3">
      <c r="A13" s="16">
        <v>11</v>
      </c>
      <c r="B13" s="17" t="s">
        <v>27</v>
      </c>
      <c r="C13" s="18">
        <f t="shared" si="0"/>
        <v>40</v>
      </c>
      <c r="D13" s="19">
        <v>6.53</v>
      </c>
      <c r="E13" s="20">
        <f t="shared" si="1"/>
        <v>5</v>
      </c>
      <c r="F13" s="19" t="s">
        <v>18</v>
      </c>
      <c r="G13" s="20" t="str">
        <f t="shared" si="2"/>
        <v>1</v>
      </c>
      <c r="H13" s="19"/>
      <c r="I13" s="20" t="str">
        <f>IF(H13="MC", "5", IF(H13="PHD", "10","0"))</f>
        <v>0</v>
      </c>
      <c r="J13" s="19">
        <v>4</v>
      </c>
      <c r="K13" s="20">
        <f t="shared" si="3"/>
        <v>4</v>
      </c>
      <c r="L13" s="19">
        <v>30</v>
      </c>
      <c r="M13" s="20">
        <f t="shared" si="4"/>
        <v>30</v>
      </c>
      <c r="N13" s="19"/>
      <c r="O13" s="20">
        <f t="shared" si="5"/>
        <v>0</v>
      </c>
      <c r="P13" s="19"/>
      <c r="Q13" s="20">
        <f t="shared" si="6"/>
        <v>0</v>
      </c>
      <c r="R13" s="19"/>
      <c r="S13" s="20">
        <f t="shared" si="7"/>
        <v>0</v>
      </c>
      <c r="T13" s="21"/>
      <c r="U13" s="20">
        <f t="shared" si="8"/>
        <v>0</v>
      </c>
    </row>
    <row r="14" spans="1:21" x14ac:dyDescent="0.3">
      <c r="A14" s="16">
        <v>12</v>
      </c>
      <c r="B14" s="17" t="s">
        <v>22</v>
      </c>
      <c r="C14" s="18">
        <f t="shared" si="0"/>
        <v>40</v>
      </c>
      <c r="D14" s="19">
        <v>6.36</v>
      </c>
      <c r="E14" s="20">
        <f t="shared" si="1"/>
        <v>0</v>
      </c>
      <c r="F14" s="19" t="s">
        <v>14</v>
      </c>
      <c r="G14" s="20" t="str">
        <f t="shared" si="2"/>
        <v>5</v>
      </c>
      <c r="H14" s="19"/>
      <c r="I14" s="20" t="str">
        <f>IF(H14="MC", "5", IF(H14="PHD", "10","0"))</f>
        <v>0</v>
      </c>
      <c r="J14" s="19">
        <v>30</v>
      </c>
      <c r="K14" s="20">
        <f t="shared" si="3"/>
        <v>30</v>
      </c>
      <c r="L14" s="19">
        <v>5</v>
      </c>
      <c r="M14" s="20">
        <f t="shared" si="4"/>
        <v>5</v>
      </c>
      <c r="N14" s="19"/>
      <c r="O14" s="20">
        <f t="shared" si="5"/>
        <v>0</v>
      </c>
      <c r="P14" s="19"/>
      <c r="Q14" s="20">
        <f t="shared" si="6"/>
        <v>0</v>
      </c>
      <c r="R14" s="19"/>
      <c r="S14" s="20">
        <f t="shared" si="7"/>
        <v>0</v>
      </c>
      <c r="T14" s="21"/>
      <c r="U14" s="20">
        <f t="shared" si="8"/>
        <v>0</v>
      </c>
    </row>
    <row r="15" spans="1:21" s="22" customFormat="1" x14ac:dyDescent="0.3"/>
    <row r="16" spans="1:21" x14ac:dyDescent="0.3">
      <c r="A16" s="23" t="s">
        <v>32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1" x14ac:dyDescent="0.3">
      <c r="A17" s="7">
        <v>1</v>
      </c>
      <c r="B17" s="9" t="s">
        <v>28</v>
      </c>
      <c r="C17" s="11">
        <f>E17+G17+I17+K17+M17+O17+Q17+S17+U17</f>
        <v>22</v>
      </c>
      <c r="D17" s="12">
        <v>6.53</v>
      </c>
      <c r="E17" s="13">
        <f>IF(D17&gt;=8.5, 15, IF(D17&gt;=7.5, 10, IF(D17&gt;=6.5, 5, 0)))</f>
        <v>5</v>
      </c>
      <c r="F17" s="12" t="s">
        <v>18</v>
      </c>
      <c r="G17" s="13" t="str">
        <f>IF(F17="B2", "1", IF(F17="C1", "2", IF(F17="C2","5",0)))</f>
        <v>1</v>
      </c>
      <c r="H17" s="12"/>
      <c r="I17" s="13" t="str">
        <f>IF(H17="MC", "5", IF(H17="PHD", "10","0"))</f>
        <v>0</v>
      </c>
      <c r="J17" s="12">
        <v>4</v>
      </c>
      <c r="K17" s="13">
        <f>IF(J17&lt;=30, J17, IF(J17&gt;30, 30))</f>
        <v>4</v>
      </c>
      <c r="L17" s="12">
        <v>12</v>
      </c>
      <c r="M17" s="13">
        <f>IF(L17&lt;=30, L17, IF(L17&gt;30, 30))</f>
        <v>12</v>
      </c>
      <c r="N17" s="12"/>
      <c r="O17" s="13">
        <f>IF(N17&lt;=4, N17, IF(N17&gt;4, (N17-4)*2+4))</f>
        <v>0</v>
      </c>
      <c r="P17" s="12"/>
      <c r="Q17" s="13">
        <f>IF(P17="ΑΜΕΑ &gt;= 50%", "2", IF(P17="ΑΜΕΑ &lt; 50%", "0",))</f>
        <v>0</v>
      </c>
      <c r="R17" s="12"/>
      <c r="S17" s="13">
        <f>IF(R17="ΝΑΙ", "2", IF(R17="ΟΧΙ", "0",))</f>
        <v>0</v>
      </c>
      <c r="T17" s="14"/>
      <c r="U17" s="13">
        <f>IF(T17="ΝΑΙ", "2", IF(T17="ΟΧΙ", "0",))</f>
        <v>0</v>
      </c>
    </row>
  </sheetData>
  <dataValidations count="4">
    <dataValidation type="list" allowBlank="1" showErrorMessage="1" sqref="P17 P3:P14" xr:uid="{BEFD93B4-D858-4687-8396-70AF94F13A6C}">
      <formula1>"ΑΜΕΑ &gt;= 50%,ΑΜΕΑ &lt; 50%"</formula1>
    </dataValidation>
    <dataValidation type="list" allowBlank="1" showErrorMessage="1" sqref="R17 R3:R14" xr:uid="{FBF1769E-D37E-4F03-83B6-A53596B3411F}">
      <formula1>"ΝΑΙ,ΟΧΙ"</formula1>
    </dataValidation>
    <dataValidation type="list" allowBlank="1" showErrorMessage="1" sqref="H17 H3:H14" xr:uid="{3A334BB5-6881-447A-A296-40D39AE490AF}">
      <formula1>"Msc,PHD"</formula1>
    </dataValidation>
    <dataValidation type="list" allowBlank="1" showErrorMessage="1" sqref="F17 F3:F14" xr:uid="{AD7790E8-CB9D-4753-A547-B86D6F987FEA}">
      <formula1>"B2,C1,C2"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 ΔΙΟΙΚ. ΟΙΚ. ΕΠΙΤ ΕΠΙΛ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2025-04-03T12:45:40Z</dcterms:created>
  <dcterms:modified xsi:type="dcterms:W3CDTF">2025-04-07T12:41:36Z</dcterms:modified>
</cp:coreProperties>
</file>