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mon\Desktop\ΑΝΑΡΤΗΣΗ ΠΡΟΣΩΡΙΝΩΝ ΠΙΝΑΚΩΝ\"/>
    </mc:Choice>
  </mc:AlternateContent>
  <xr:revisionPtr revIDLastSave="0" documentId="13_ncr:1_{A1CDAC2E-05BD-4E7E-82CA-6F3AC53B6942}" xr6:coauthVersionLast="47" xr6:coauthVersionMax="47" xr10:uidLastSave="{00000000-0000-0000-0000-000000000000}"/>
  <bookViews>
    <workbookView xWindow="-108" yWindow="-108" windowWidth="23256" windowHeight="12576" xr2:uid="{9A29372A-2374-4B13-9A0C-C1A0791DD61A}"/>
  </bookViews>
  <sheets>
    <sheet name="ΠΕ ΒΙΟΧΗΜΙΚΩΝ ΕΠΙΤ. ΕΠΙΛΑΧ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  <c r="S7" i="1"/>
  <c r="Q7" i="1"/>
  <c r="O7" i="1"/>
  <c r="M7" i="1"/>
  <c r="K7" i="1"/>
  <c r="I7" i="1"/>
  <c r="G7" i="1"/>
  <c r="E7" i="1"/>
  <c r="U4" i="1"/>
  <c r="S4" i="1"/>
  <c r="Q4" i="1"/>
  <c r="O4" i="1"/>
  <c r="M4" i="1"/>
  <c r="K4" i="1"/>
  <c r="I4" i="1"/>
  <c r="G4" i="1"/>
  <c r="E4" i="1"/>
  <c r="U3" i="1"/>
  <c r="S3" i="1"/>
  <c r="Q3" i="1"/>
  <c r="O3" i="1"/>
  <c r="M3" i="1"/>
  <c r="K3" i="1"/>
  <c r="I3" i="1"/>
  <c r="G3" i="1"/>
  <c r="E3" i="1"/>
  <c r="C4" i="1" l="1"/>
  <c r="C3" i="1"/>
  <c r="C7" i="1"/>
</calcChain>
</file>

<file path=xl/sharedStrings.xml><?xml version="1.0" encoding="utf-8"?>
<sst xmlns="http://schemas.openxmlformats.org/spreadsheetml/2006/main" count="30" uniqueCount="22">
  <si>
    <t>αα</t>
  </si>
  <si>
    <t>ΑΡΙΘΜΟΣ ΠΡΩΤΟΚΟΛΛΟΥ</t>
  </si>
  <si>
    <t>ΣΥΝΟΛΟ</t>
  </si>
  <si>
    <t>Βαθμός Πτυχίου</t>
  </si>
  <si>
    <t>Μόρια Πτυχίου (έως 20 μόρια)</t>
  </si>
  <si>
    <t>Γνώση Ξένης Γλώσσας</t>
  </si>
  <si>
    <t>Μόρια</t>
  </si>
  <si>
    <t>Κατοχή Μεταπτυχιακού Τίτλου ή Κατοχή Διδακτορικού Τίτλου</t>
  </si>
  <si>
    <t>Προϋπηρεσία (0-30 μήνες) Ανάλογα με τους μήνες</t>
  </si>
  <si>
    <t>Συνέντευξη</t>
  </si>
  <si>
    <t>Οικογενειακή Κατάσταση - Παιδιά</t>
  </si>
  <si>
    <t>Αναπηρία Υποψηφίου με ποσοστό τουλάχιστον 50% και άνω</t>
  </si>
  <si>
    <t>Μονογονεϊκότητα</t>
  </si>
  <si>
    <t>Τέκνο πολύτεκνης οικογένειας</t>
  </si>
  <si>
    <t xml:space="preserve"> 1176/06.03.2025</t>
  </si>
  <si>
    <t>C1</t>
  </si>
  <si>
    <t>1000/27.02.2025</t>
  </si>
  <si>
    <t>C2</t>
  </si>
  <si>
    <t>Msc</t>
  </si>
  <si>
    <t xml:space="preserve"> 1275/10/03/2025</t>
  </si>
  <si>
    <t>ΕΠΙΤΥΧΟΝΤΕΣ</t>
  </si>
  <si>
    <t>ΕΠΙΛΑΧΟΝΤΕΣ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</si>
</sst>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61"/>
      <scheme val="minor"/>
    </font>
    <font>
      <b/>
      <sz val="10"/>
      <color rgb="FF000000"/>
      <name val="Aptos Narrow"/>
      <family val="2"/>
      <charset val="161"/>
      <scheme val="minor"/>
    </font>
    <font>
      <sz val="10"/>
      <color rgb="FF000000"/>
      <name val="Aptos Narrow"/>
      <family val="2"/>
      <charset val="161"/>
      <scheme val="minor"/>
    </font>
    <font>
      <b/>
      <sz val="10"/>
      <color theme="1"/>
      <name val="Calibri"/>
      <family val="2"/>
    </font>
    <font>
      <b/>
      <sz val="10"/>
      <color rgb="FF222222"/>
      <name val="Calibri"/>
      <family val="2"/>
      <charset val="161"/>
    </font>
    <font>
      <sz val="10"/>
      <color theme="1"/>
      <name val="Calibri"/>
      <family val="2"/>
    </font>
    <font>
      <sz val="10"/>
      <color rgb="FF222222"/>
      <name val="Calibri"/>
      <family val="2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2DCDB"/>
        <bgColor rgb="FFF2DCD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rgb="FFF2DCD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7" fillId="0" borderId="0" xfId="0" applyFont="1"/>
    <xf numFmtId="0" fontId="1" fillId="0" borderId="1" xfId="0" applyFont="1" applyBorder="1"/>
    <xf numFmtId="0" fontId="1" fillId="4" borderId="1" xfId="0" applyFont="1" applyFill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D486-CA97-4AEB-AE43-CF94C3B88D69}">
  <dimension ref="A1:U7"/>
  <sheetViews>
    <sheetView tabSelected="1" workbookViewId="0">
      <selection activeCell="C12" sqref="C11:C12"/>
    </sheetView>
  </sheetViews>
  <sheetFormatPr defaultRowHeight="14.4" x14ac:dyDescent="0.3"/>
  <cols>
    <col min="2" max="2" width="15.44140625" customWidth="1"/>
    <col min="5" max="5" width="8.109375" customWidth="1"/>
    <col min="6" max="6" width="8.5546875" customWidth="1"/>
    <col min="7" max="7" width="7.44140625" customWidth="1"/>
    <col min="8" max="8" width="15" customWidth="1"/>
    <col min="9" max="9" width="6.88671875" customWidth="1"/>
    <col min="10" max="10" width="11.77734375" customWidth="1"/>
    <col min="11" max="11" width="6.6640625" customWidth="1"/>
    <col min="12" max="12" width="10.33203125" customWidth="1"/>
    <col min="13" max="13" width="6.5546875" customWidth="1"/>
    <col min="14" max="14" width="12.77734375" customWidth="1"/>
    <col min="15" max="15" width="7.33203125" customWidth="1"/>
    <col min="16" max="16" width="11.21875" customWidth="1"/>
    <col min="17" max="17" width="7.44140625" customWidth="1"/>
    <col min="18" max="18" width="15.33203125" customWidth="1"/>
    <col min="19" max="19" width="6.33203125" customWidth="1"/>
    <col min="20" max="20" width="11.33203125" customWidth="1"/>
    <col min="21" max="21" width="7" customWidth="1"/>
  </cols>
  <sheetData>
    <row r="1" spans="1:21" x14ac:dyDescent="0.3">
      <c r="A1" s="15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69" x14ac:dyDescent="0.3">
      <c r="A2" s="16" t="s">
        <v>0</v>
      </c>
      <c r="B2" s="2" t="s">
        <v>1</v>
      </c>
      <c r="C2" s="3" t="s">
        <v>2</v>
      </c>
      <c r="D2" s="2" t="s">
        <v>3</v>
      </c>
      <c r="E2" s="4" t="s">
        <v>4</v>
      </c>
      <c r="F2" s="2" t="s">
        <v>5</v>
      </c>
      <c r="G2" s="4" t="s">
        <v>6</v>
      </c>
      <c r="H2" s="2" t="s">
        <v>7</v>
      </c>
      <c r="I2" s="4" t="s">
        <v>6</v>
      </c>
      <c r="J2" s="2" t="s">
        <v>8</v>
      </c>
      <c r="K2" s="4" t="s">
        <v>6</v>
      </c>
      <c r="L2" s="2" t="s">
        <v>9</v>
      </c>
      <c r="M2" s="4" t="s">
        <v>6</v>
      </c>
      <c r="N2" s="2" t="s">
        <v>10</v>
      </c>
      <c r="O2" s="4" t="s">
        <v>6</v>
      </c>
      <c r="P2" s="2" t="s">
        <v>11</v>
      </c>
      <c r="Q2" s="4" t="s">
        <v>6</v>
      </c>
      <c r="R2" s="2" t="s">
        <v>12</v>
      </c>
      <c r="S2" s="4" t="s">
        <v>6</v>
      </c>
      <c r="T2" s="2" t="s">
        <v>13</v>
      </c>
      <c r="U2" s="5" t="s">
        <v>6</v>
      </c>
    </row>
    <row r="3" spans="1:21" x14ac:dyDescent="0.3">
      <c r="A3" s="17">
        <v>1</v>
      </c>
      <c r="B3" s="6" t="s">
        <v>14</v>
      </c>
      <c r="C3" s="7">
        <f t="shared" ref="C3:C7" si="0">E3+G3+I3+K3+M3+O3+Q3+S3+U3</f>
        <v>54</v>
      </c>
      <c r="D3" s="8">
        <v>7.69</v>
      </c>
      <c r="E3" s="9">
        <f t="shared" ref="E3:E7" si="1">IF(D3&gt;=8.5, 15, IF(D3&gt;=7.5, 10, IF(D3&gt;=6.5, 5, 0)))</f>
        <v>10</v>
      </c>
      <c r="F3" s="8" t="s">
        <v>15</v>
      </c>
      <c r="G3" s="9" t="str">
        <f t="shared" ref="G3:G7" si="2">IF(F3="B2", "1", IF(F3="C1", "2", IF(F3="C2","5",0)))</f>
        <v>2</v>
      </c>
      <c r="H3" s="8"/>
      <c r="I3" s="9" t="str">
        <f t="shared" ref="I3:I7" si="3">IF(H3="MC", "5", IF(H3="PHD", "10","0"))</f>
        <v>0</v>
      </c>
      <c r="J3" s="8">
        <v>12</v>
      </c>
      <c r="K3" s="9">
        <f t="shared" ref="K3:K7" si="4">IF(J3&lt;=30, J3, IF(J3&gt;30, 30))</f>
        <v>12</v>
      </c>
      <c r="L3" s="8">
        <v>30</v>
      </c>
      <c r="M3" s="9">
        <f>IF(L3&lt;=30, L3, IF(L3&gt;30, 30))</f>
        <v>30</v>
      </c>
      <c r="N3" s="8"/>
      <c r="O3" s="9">
        <f t="shared" ref="O3:O7" si="5">IF(N3&lt;=4, N3, IF(N3&gt;4, (N3-4)*2+4))</f>
        <v>0</v>
      </c>
      <c r="P3" s="8"/>
      <c r="Q3" s="9">
        <f t="shared" ref="Q3:Q7" si="6">IF(P3="ΑΜΕΑ &gt;= 50%", "2", IF(P3="ΑΜΕΑ &lt; 50%", "0",))</f>
        <v>0</v>
      </c>
      <c r="R3" s="8"/>
      <c r="S3" s="9">
        <f t="shared" ref="S3:S7" si="7">IF(R3="ΝΑΙ", "2", IF(R3="ΟΧΙ", "0",))</f>
        <v>0</v>
      </c>
      <c r="T3" s="10"/>
      <c r="U3" s="9">
        <f t="shared" ref="U3:U7" si="8">IF(T3="ΝΑΙ", "2", IF(T3="ΟΧΙ", "0",))</f>
        <v>0</v>
      </c>
    </row>
    <row r="4" spans="1:21" x14ac:dyDescent="0.3">
      <c r="A4" s="17">
        <v>2</v>
      </c>
      <c r="B4" s="6" t="s">
        <v>16</v>
      </c>
      <c r="C4" s="7">
        <f t="shared" si="0"/>
        <v>40</v>
      </c>
      <c r="D4" s="8">
        <v>6.36</v>
      </c>
      <c r="E4" s="9">
        <f t="shared" si="1"/>
        <v>0</v>
      </c>
      <c r="F4" s="8" t="s">
        <v>17</v>
      </c>
      <c r="G4" s="9" t="str">
        <f t="shared" si="2"/>
        <v>5</v>
      </c>
      <c r="H4" s="8" t="s">
        <v>18</v>
      </c>
      <c r="I4" s="9" t="str">
        <f>IF(H4="Msc", "5", IF(H4="PHD", "10","0"))</f>
        <v>5</v>
      </c>
      <c r="J4" s="8"/>
      <c r="K4" s="9">
        <f t="shared" si="4"/>
        <v>0</v>
      </c>
      <c r="L4" s="8">
        <v>30</v>
      </c>
      <c r="M4" s="9">
        <f t="shared" ref="M4:M7" si="9">IF(L4&lt;=30, L4, IF(L4&gt;30, 30))</f>
        <v>30</v>
      </c>
      <c r="N4" s="8"/>
      <c r="O4" s="9">
        <f t="shared" si="5"/>
        <v>0</v>
      </c>
      <c r="P4" s="8"/>
      <c r="Q4" s="9">
        <f t="shared" si="6"/>
        <v>0</v>
      </c>
      <c r="R4" s="8"/>
      <c r="S4" s="9">
        <f t="shared" si="7"/>
        <v>0</v>
      </c>
      <c r="T4" s="10"/>
      <c r="U4" s="9">
        <f t="shared" si="8"/>
        <v>0</v>
      </c>
    </row>
    <row r="5" spans="1:21" x14ac:dyDescent="0.3">
      <c r="A5" s="17"/>
      <c r="B5" s="6"/>
      <c r="C5" s="7"/>
      <c r="D5" s="8"/>
      <c r="E5" s="9"/>
      <c r="F5" s="8"/>
      <c r="G5" s="9"/>
      <c r="H5" s="8"/>
      <c r="I5" s="9"/>
      <c r="J5" s="8"/>
      <c r="K5" s="9"/>
      <c r="L5" s="8"/>
      <c r="M5" s="9"/>
      <c r="N5" s="8"/>
      <c r="O5" s="9"/>
      <c r="P5" s="8"/>
      <c r="Q5" s="9"/>
      <c r="R5" s="8"/>
      <c r="S5" s="9"/>
      <c r="T5" s="10"/>
      <c r="U5" s="9"/>
    </row>
    <row r="6" spans="1:21" x14ac:dyDescent="0.3">
      <c r="A6" s="17" t="s">
        <v>21</v>
      </c>
      <c r="B6" s="6"/>
      <c r="C6" s="7"/>
      <c r="D6" s="8"/>
      <c r="E6" s="9"/>
      <c r="F6" s="8"/>
      <c r="G6" s="9"/>
      <c r="H6" s="8"/>
      <c r="I6" s="9"/>
      <c r="J6" s="8"/>
      <c r="K6" s="9"/>
      <c r="L6" s="8"/>
      <c r="M6" s="9"/>
      <c r="N6" s="8"/>
      <c r="O6" s="9"/>
      <c r="P6" s="8"/>
      <c r="Q6" s="9"/>
      <c r="R6" s="8"/>
      <c r="S6" s="9"/>
      <c r="T6" s="10"/>
      <c r="U6" s="9"/>
    </row>
    <row r="7" spans="1:21" x14ac:dyDescent="0.3">
      <c r="A7" s="16">
        <v>1</v>
      </c>
      <c r="B7" s="11" t="s">
        <v>19</v>
      </c>
      <c r="C7" s="3">
        <f t="shared" si="0"/>
        <v>35</v>
      </c>
      <c r="D7" s="12">
        <v>6.87</v>
      </c>
      <c r="E7" s="13">
        <f t="shared" si="1"/>
        <v>5</v>
      </c>
      <c r="F7" s="12" t="s">
        <v>17</v>
      </c>
      <c r="G7" s="13" t="str">
        <f t="shared" si="2"/>
        <v>5</v>
      </c>
      <c r="H7" s="12"/>
      <c r="I7" s="13" t="str">
        <f t="shared" si="3"/>
        <v>0</v>
      </c>
      <c r="J7" s="12">
        <v>5</v>
      </c>
      <c r="K7" s="13">
        <f t="shared" si="4"/>
        <v>5</v>
      </c>
      <c r="L7" s="12">
        <v>20</v>
      </c>
      <c r="M7" s="13">
        <f t="shared" si="9"/>
        <v>20</v>
      </c>
      <c r="N7" s="12"/>
      <c r="O7" s="13">
        <f t="shared" si="5"/>
        <v>0</v>
      </c>
      <c r="P7" s="12"/>
      <c r="Q7" s="13">
        <f t="shared" si="6"/>
        <v>0</v>
      </c>
      <c r="R7" s="12"/>
      <c r="S7" s="13">
        <f t="shared" si="7"/>
        <v>0</v>
      </c>
      <c r="T7" s="14"/>
      <c r="U7" s="13">
        <f t="shared" si="8"/>
        <v>0</v>
      </c>
    </row>
  </sheetData>
  <dataValidations count="4">
    <dataValidation type="list" allowBlank="1" showErrorMessage="1" sqref="F3:F7" xr:uid="{F773085C-C584-4ED3-AFDA-F057BBE36ABA}">
      <formula1>"B2,C1,C2"</formula1>
    </dataValidation>
    <dataValidation type="list" allowBlank="1" showErrorMessage="1" sqref="H3:H7" xr:uid="{5E474D5C-9DE7-4251-9129-CCB21F6162E6}">
      <formula1>"Msc,PHD"</formula1>
    </dataValidation>
    <dataValidation type="list" allowBlank="1" showErrorMessage="1" sqref="R3:R7" xr:uid="{BDF2378A-CA54-4C85-95AC-524BAE8ACB3A}">
      <formula1>"ΝΑΙ,ΟΧΙ"</formula1>
    </dataValidation>
    <dataValidation type="list" allowBlank="1" showErrorMessage="1" sqref="P3:P7" xr:uid="{D3B21830-B0DB-4767-9A3F-2ADC555FAD0E}">
      <formula1>"ΑΜΕΑ &gt;= 50%,ΑΜΕΑ &lt; 50%"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 ΒΙΟΧΗΜΙΚΩΝ ΕΠΙΤ. ΕΠΙΛΑΧ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Ioanna Theodoropoulou</dc:creator>
  <cp:lastModifiedBy>Ioanna Theodoropoulou</cp:lastModifiedBy>
  <dcterms:created xsi:type="dcterms:W3CDTF">2025-04-04T07:04:09Z</dcterms:created>
  <dcterms:modified xsi:type="dcterms:W3CDTF">2025-04-07T12:46:11Z</dcterms:modified>
</cp:coreProperties>
</file>