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mon\Desktop\ΑΝΑΡΤΗΣΗ ΠΡΟΣΩΡΙΝΩΝ ΠΙΝΑΚΩΝ ΝΟ.2\"/>
    </mc:Choice>
  </mc:AlternateContent>
  <xr:revisionPtr revIDLastSave="0" documentId="13_ncr:1_{486E9D44-049F-4627-B5F2-B957BC0C8F93}" xr6:coauthVersionLast="47" xr6:coauthVersionMax="47" xr10:uidLastSave="{00000000-0000-0000-0000-000000000000}"/>
  <bookViews>
    <workbookView xWindow="-108" yWindow="-108" windowWidth="23256" windowHeight="12576" xr2:uid="{4831C84D-4B78-4647-8017-9F2DC56E2150}"/>
  </bookViews>
  <sheets>
    <sheet name="ΠΕ ΒΙΟΛΟΓΩΝ ΕΠΙΤΥΧΟΝΤΕ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Q3" i="1"/>
  <c r="O3" i="1"/>
  <c r="M3" i="1"/>
  <c r="K3" i="1"/>
  <c r="I3" i="1"/>
  <c r="G3" i="1"/>
  <c r="E3" i="1"/>
  <c r="C3" i="1" s="1"/>
  <c r="S2" i="1"/>
  <c r="Q2" i="1"/>
  <c r="O2" i="1"/>
  <c r="M2" i="1"/>
  <c r="K2" i="1"/>
  <c r="I2" i="1"/>
  <c r="G2" i="1"/>
  <c r="E2" i="1"/>
  <c r="C2" i="1" l="1"/>
</calcChain>
</file>

<file path=xl/sharedStrings.xml><?xml version="1.0" encoding="utf-8"?>
<sst xmlns="http://schemas.openxmlformats.org/spreadsheetml/2006/main" count="30" uniqueCount="20">
  <si>
    <t>αα</t>
  </si>
  <si>
    <t xml:space="preserve">ΑΡΙΘΜΟΣ ΠΡΩΤΟΚΟΛΛΟΥ </t>
  </si>
  <si>
    <t>ΣΥΝΟΛΟ</t>
  </si>
  <si>
    <t>Βαθμός Πτυχίου</t>
  </si>
  <si>
    <t>Μόρια Πτυχίου (έως 20 μόρια)</t>
  </si>
  <si>
    <t>Γνώση Ξένης Γλώσσας</t>
  </si>
  <si>
    <t>Μόρια</t>
  </si>
  <si>
    <t>Κατοχή Μεταπτυχιακού Τίτλου ή Κατοχή Διδακτορικού Τίτλου</t>
  </si>
  <si>
    <t>Προϋπηρεσία (0-30 μήνες) Ανάλογα με τους μήνες</t>
  </si>
  <si>
    <t>Συνέντευξη</t>
  </si>
  <si>
    <t>Οικογενειακή Κατάσταση - Παιδιά</t>
  </si>
  <si>
    <t>Αναπηρία Υποψηφίου με ποσοστό τουλάχιστον 50% και άνω</t>
  </si>
  <si>
    <t>Μονογονεϊκότητα</t>
  </si>
  <si>
    <t>Τέκνο πολύτεκνης οικογένειας</t>
  </si>
  <si>
    <t xml:space="preserve">1952/03.04.2025 </t>
  </si>
  <si>
    <t>C2</t>
  </si>
  <si>
    <t>Msc</t>
  </si>
  <si>
    <t>ΟΧΙ</t>
  </si>
  <si>
    <t xml:space="preserve"> </t>
  </si>
  <si>
    <t xml:space="preserve">1923/03.04.2025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</si>
</sst>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61"/>
      <scheme val="minor"/>
    </font>
    <font>
      <b/>
      <sz val="10"/>
      <color rgb="FF000000"/>
      <name val="Aptos Narrow"/>
      <family val="2"/>
      <charset val="161"/>
      <scheme val="minor"/>
    </font>
    <font>
      <b/>
      <sz val="11"/>
      <color theme="1"/>
      <name val="Calibri"/>
      <family val="2"/>
    </font>
    <font>
      <b/>
      <sz val="10"/>
      <color rgb="FF222222"/>
      <name val="Calibri"/>
      <family val="2"/>
      <charset val="161"/>
    </font>
    <font>
      <sz val="10"/>
      <color theme="1"/>
      <name val="Calibri"/>
      <family val="2"/>
    </font>
    <font>
      <sz val="10"/>
      <color rgb="FF222222"/>
      <name val="Calibri"/>
      <family val="2"/>
    </font>
    <font>
      <b/>
      <sz val="11"/>
      <color theme="1"/>
      <name val="Calibri"/>
      <family val="2"/>
      <charset val="161"/>
    </font>
    <font>
      <sz val="10"/>
      <color theme="1"/>
      <name val="Calibri"/>
      <family val="2"/>
      <charset val="161"/>
    </font>
    <font>
      <sz val="10"/>
      <color rgb="FF222222"/>
      <name val="Calibri"/>
      <family val="2"/>
      <charset val="161"/>
    </font>
    <font>
      <sz val="10"/>
      <color rgb="FF000000"/>
      <name val="Aptos Narrow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F2DCDB"/>
        <bgColor rgb="FFF2DCD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B7B7"/>
      </patternFill>
    </fill>
    <fill>
      <patternFill patternType="solid">
        <fgColor theme="0"/>
        <bgColor rgb="FFF2DCD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6" fillId="5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9" fillId="4" borderId="1" xfId="0" applyFont="1" applyFill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7F8B-561F-4ED7-BFD1-C86BDA8DD48F}">
  <dimension ref="A1:U3"/>
  <sheetViews>
    <sheetView tabSelected="1" workbookViewId="0">
      <selection activeCell="B1" sqref="B1:B1048576"/>
    </sheetView>
  </sheetViews>
  <sheetFormatPr defaultRowHeight="14.4" x14ac:dyDescent="0.3"/>
  <cols>
    <col min="2" max="2" width="17" customWidth="1"/>
    <col min="8" max="8" width="14.77734375" customWidth="1"/>
    <col min="10" max="10" width="18.77734375" customWidth="1"/>
    <col min="12" max="12" width="11.77734375" customWidth="1"/>
    <col min="14" max="14" width="14.44140625" customWidth="1"/>
    <col min="16" max="16" width="15.6640625" customWidth="1"/>
    <col min="18" max="18" width="16.77734375" customWidth="1"/>
    <col min="20" max="20" width="13.88671875" customWidth="1"/>
  </cols>
  <sheetData>
    <row r="1" spans="1:21" ht="86.4" x14ac:dyDescent="0.3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2" t="s">
        <v>7</v>
      </c>
      <c r="I1" s="4" t="s">
        <v>6</v>
      </c>
      <c r="J1" s="2" t="s">
        <v>8</v>
      </c>
      <c r="K1" s="4" t="s">
        <v>6</v>
      </c>
      <c r="L1" s="2" t="s">
        <v>9</v>
      </c>
      <c r="M1" s="4" t="s">
        <v>6</v>
      </c>
      <c r="N1" s="2" t="s">
        <v>10</v>
      </c>
      <c r="O1" s="4" t="s">
        <v>6</v>
      </c>
      <c r="P1" s="2" t="s">
        <v>11</v>
      </c>
      <c r="Q1" s="4" t="s">
        <v>6</v>
      </c>
      <c r="R1" s="2" t="s">
        <v>12</v>
      </c>
      <c r="S1" s="4" t="s">
        <v>6</v>
      </c>
      <c r="T1" s="2" t="s">
        <v>13</v>
      </c>
      <c r="U1" s="5" t="s">
        <v>6</v>
      </c>
    </row>
    <row r="2" spans="1:21" x14ac:dyDescent="0.3">
      <c r="A2" s="6">
        <v>1</v>
      </c>
      <c r="B2" s="7" t="s">
        <v>14</v>
      </c>
      <c r="C2" s="8">
        <f t="shared" ref="C2" si="0">E2+G2+I2+K2+M2+O2+Q2+S2+U2</f>
        <v>75</v>
      </c>
      <c r="D2" s="9">
        <v>6.68</v>
      </c>
      <c r="E2" s="10">
        <f>IF(D2&gt;=8.5, 15, IF(D2&gt;=7.5, 10, IF(D2&gt;=6.5, 5, 0)))</f>
        <v>5</v>
      </c>
      <c r="F2" s="9" t="s">
        <v>15</v>
      </c>
      <c r="G2" s="10" t="str">
        <f t="shared" ref="G2" si="1">IF(F2="B2", "1", IF(F2="C1", "2", IF(F2="C2","5",0)))</f>
        <v>5</v>
      </c>
      <c r="H2" s="9" t="s">
        <v>16</v>
      </c>
      <c r="I2" s="10" t="str">
        <f t="shared" ref="I2" si="2">IF(H2="Msc","5",IF(H2="Phd","10",0))</f>
        <v>5</v>
      </c>
      <c r="J2" s="9">
        <v>30</v>
      </c>
      <c r="K2" s="10">
        <f t="shared" ref="K2" si="3">IF(J2&lt;=30, J2, IF(J2&gt;30, 30))</f>
        <v>30</v>
      </c>
      <c r="L2" s="9">
        <v>30</v>
      </c>
      <c r="M2" s="10">
        <f t="shared" ref="M2" si="4">IF(L2&lt;=30, L2, IF(L2&gt;30, 30))</f>
        <v>30</v>
      </c>
      <c r="N2" s="9">
        <v>0</v>
      </c>
      <c r="O2" s="10">
        <f t="shared" ref="O2" si="5">IF(N2&lt;=4, N2, IF(N2&gt;4, (N2-4)*2+4))</f>
        <v>0</v>
      </c>
      <c r="P2" s="9"/>
      <c r="Q2" s="10">
        <f t="shared" ref="Q2" si="6">IF(P2="ΑΜΕΑ &gt;= 50%", "2", IF(P2="ΑΜΕΑ &lt; 50%", "0",))</f>
        <v>0</v>
      </c>
      <c r="R2" s="9" t="s">
        <v>17</v>
      </c>
      <c r="S2" s="10" t="str">
        <f t="shared" ref="S2" si="7">IF(R2="ΝΑΙ", "2", IF(R2="ΟΧΙ", "0",))</f>
        <v>0</v>
      </c>
      <c r="T2" s="11" t="s">
        <v>18</v>
      </c>
      <c r="U2" s="10">
        <v>0</v>
      </c>
    </row>
    <row r="3" spans="1:21" x14ac:dyDescent="0.3">
      <c r="A3" s="6">
        <v>2</v>
      </c>
      <c r="B3" s="7" t="s">
        <v>19</v>
      </c>
      <c r="C3" s="12">
        <f>E3+G3+I3+K3+M3+O3+Q3+S3+U3</f>
        <v>31</v>
      </c>
      <c r="D3" s="13">
        <v>7.26</v>
      </c>
      <c r="E3" s="14">
        <f>IF(D3&gt;=8.5, 15, IF(D3&gt;=7.5, 10, IF(D3&gt;=6.5, 5, 0)))</f>
        <v>5</v>
      </c>
      <c r="F3" s="13" t="s">
        <v>15</v>
      </c>
      <c r="G3" s="14" t="str">
        <f>IF(F3="B2", "1", IF(F3="C1", "2", IF(F3="C2","5",0)))</f>
        <v>5</v>
      </c>
      <c r="H3" s="13">
        <v>0</v>
      </c>
      <c r="I3" s="15">
        <f>IF(H3="Msc","5",IF(H3="Phd","10",0))</f>
        <v>0</v>
      </c>
      <c r="J3" s="13">
        <v>11</v>
      </c>
      <c r="K3" s="14">
        <f>IF(J3&lt;=30, J3, IF(J3&gt;30, 30))</f>
        <v>11</v>
      </c>
      <c r="L3" s="13">
        <v>10</v>
      </c>
      <c r="M3" s="14">
        <f>IF(L3&lt;=30, L3, IF(L3&gt;30, 30))</f>
        <v>10</v>
      </c>
      <c r="N3" s="13">
        <v>0</v>
      </c>
      <c r="O3" s="14">
        <f>IF(N3&lt;=4, N3, IF(N3&gt;4, (N3-4)*2+4))</f>
        <v>0</v>
      </c>
      <c r="P3" s="13"/>
      <c r="Q3" s="14">
        <f>IF(P3="ΑΜΕΑ &gt;= 50%", "2", IF(P3="ΑΜΕΑ &lt; 50%", "0",))</f>
        <v>0</v>
      </c>
      <c r="R3" s="13" t="s">
        <v>17</v>
      </c>
      <c r="S3" s="14" t="str">
        <f>IF(R3="ΝΑΙ", "2", IF(R3="ΟΧΙ", "0",))</f>
        <v>0</v>
      </c>
      <c r="T3" s="16" t="s">
        <v>18</v>
      </c>
      <c r="U3" s="14">
        <v>0</v>
      </c>
    </row>
  </sheetData>
  <dataValidations count="4">
    <dataValidation type="list" allowBlank="1" showErrorMessage="1" sqref="P2:P3" xr:uid="{BF6D454C-A3E8-4108-A408-CCF32AEA3348}">
      <formula1>"ΑΜΕΑ &gt;= 50%,ΑΜΕΑ &lt; 50%"</formula1>
    </dataValidation>
    <dataValidation type="list" allowBlank="1" showErrorMessage="1" sqref="R2:R3" xr:uid="{669113E8-A6E0-4CB0-9E63-5E1B2B439C9F}">
      <formula1>"ΝΑΙ,ΟΧΙ"</formula1>
    </dataValidation>
    <dataValidation type="list" allowBlank="1" showErrorMessage="1" sqref="F2:F3" xr:uid="{276F9C1F-E88B-47D2-91B5-F1EF9136B731}">
      <formula1>"B2,C1,C2"</formula1>
    </dataValidation>
    <dataValidation type="list" allowBlank="1" showErrorMessage="1" sqref="H2:H3" xr:uid="{25651525-E405-457F-83E1-2785099FCFAA}">
      <formula1>"Msc,PHD,0"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 ΒΙΟΛΟΓΩΝ ΕΠΙΤΥΧΟΝΤΕΣ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Ioanna Theodoropoulou</dc:creator>
  <cp:lastModifiedBy>Ioanna Theodoropoulou</cp:lastModifiedBy>
  <dcterms:created xsi:type="dcterms:W3CDTF">2025-04-15T09:04:44Z</dcterms:created>
  <dcterms:modified xsi:type="dcterms:W3CDTF">2025-05-09T08:24:10Z</dcterms:modified>
</cp:coreProperties>
</file>