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BE6D6FE2-66C7-43B0-B83B-CA2778B0CCC1}" xr6:coauthVersionLast="47" xr6:coauthVersionMax="47" xr10:uidLastSave="{00000000-0000-0000-0000-000000000000}"/>
  <bookViews>
    <workbookView xWindow="-108" yWindow="-108" windowWidth="23256" windowHeight="12576" xr2:uid="{42C944EE-C320-495E-9A3A-CD973C96256D}"/>
  </bookViews>
  <sheets>
    <sheet name="ΔΕ ΥΠΟΣΤ. ΠΡΟΣΩΠ. ΕΠΙΤ. ΕΠΙΛΑ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Q22" i="1"/>
  <c r="O22" i="1"/>
  <c r="M22" i="1"/>
  <c r="K22" i="1"/>
  <c r="I22" i="1"/>
  <c r="G22" i="1"/>
  <c r="E22" i="1"/>
  <c r="C22" i="1" s="1"/>
  <c r="S21" i="1"/>
  <c r="Q21" i="1"/>
  <c r="O21" i="1"/>
  <c r="M21" i="1"/>
  <c r="K21" i="1"/>
  <c r="I21" i="1"/>
  <c r="G21" i="1"/>
  <c r="E21" i="1"/>
  <c r="S20" i="1"/>
  <c r="Q20" i="1"/>
  <c r="O20" i="1"/>
  <c r="M20" i="1"/>
  <c r="K20" i="1"/>
  <c r="I20" i="1"/>
  <c r="G20" i="1"/>
  <c r="E20" i="1"/>
  <c r="C20" i="1" s="1"/>
  <c r="S19" i="1"/>
  <c r="Q19" i="1"/>
  <c r="O19" i="1"/>
  <c r="M19" i="1"/>
  <c r="K19" i="1"/>
  <c r="I19" i="1"/>
  <c r="G19" i="1"/>
  <c r="E19" i="1"/>
  <c r="C19" i="1" s="1"/>
  <c r="S18" i="1"/>
  <c r="Q18" i="1"/>
  <c r="O18" i="1"/>
  <c r="M18" i="1"/>
  <c r="K18" i="1"/>
  <c r="I18" i="1"/>
  <c r="G18" i="1"/>
  <c r="E18" i="1"/>
  <c r="C18" i="1" s="1"/>
  <c r="S17" i="1"/>
  <c r="Q17" i="1"/>
  <c r="O17" i="1"/>
  <c r="M17" i="1"/>
  <c r="K17" i="1"/>
  <c r="I17" i="1"/>
  <c r="G17" i="1"/>
  <c r="E17" i="1"/>
  <c r="S16" i="1"/>
  <c r="Q16" i="1"/>
  <c r="O16" i="1"/>
  <c r="M16" i="1"/>
  <c r="K16" i="1"/>
  <c r="I16" i="1"/>
  <c r="G16" i="1"/>
  <c r="E16" i="1"/>
  <c r="C16" i="1" s="1"/>
  <c r="S15" i="1"/>
  <c r="Q15" i="1"/>
  <c r="O15" i="1"/>
  <c r="M15" i="1"/>
  <c r="K15" i="1"/>
  <c r="I15" i="1"/>
  <c r="G15" i="1"/>
  <c r="E15" i="1"/>
  <c r="S11" i="1"/>
  <c r="Q11" i="1"/>
  <c r="O11" i="1"/>
  <c r="M11" i="1"/>
  <c r="K11" i="1"/>
  <c r="I11" i="1"/>
  <c r="G11" i="1"/>
  <c r="E11" i="1"/>
  <c r="S10" i="1"/>
  <c r="Q10" i="1"/>
  <c r="O10" i="1"/>
  <c r="M10" i="1"/>
  <c r="K10" i="1"/>
  <c r="I10" i="1"/>
  <c r="G10" i="1"/>
  <c r="E10" i="1"/>
  <c r="S9" i="1"/>
  <c r="Q9" i="1"/>
  <c r="O9" i="1"/>
  <c r="M9" i="1"/>
  <c r="K9" i="1"/>
  <c r="I9" i="1"/>
  <c r="G9" i="1"/>
  <c r="E9" i="1"/>
  <c r="S8" i="1"/>
  <c r="Q8" i="1"/>
  <c r="O8" i="1"/>
  <c r="M8" i="1"/>
  <c r="K8" i="1"/>
  <c r="I8" i="1"/>
  <c r="G8" i="1"/>
  <c r="E8" i="1"/>
  <c r="S7" i="1"/>
  <c r="Q7" i="1"/>
  <c r="O7" i="1"/>
  <c r="M7" i="1"/>
  <c r="K7" i="1"/>
  <c r="I7" i="1"/>
  <c r="G7" i="1"/>
  <c r="E7" i="1"/>
  <c r="S6" i="1"/>
  <c r="Q6" i="1"/>
  <c r="O6" i="1"/>
  <c r="M6" i="1"/>
  <c r="K6" i="1"/>
  <c r="I6" i="1"/>
  <c r="G6" i="1"/>
  <c r="E6" i="1"/>
  <c r="S5" i="1"/>
  <c r="Q5" i="1"/>
  <c r="O5" i="1"/>
  <c r="M5" i="1"/>
  <c r="K5" i="1"/>
  <c r="I5" i="1"/>
  <c r="G5" i="1"/>
  <c r="E5" i="1"/>
  <c r="S4" i="1"/>
  <c r="Q4" i="1"/>
  <c r="O4" i="1"/>
  <c r="M4" i="1"/>
  <c r="K4" i="1"/>
  <c r="I4" i="1"/>
  <c r="G4" i="1"/>
  <c r="E4" i="1"/>
  <c r="S3" i="1"/>
  <c r="Q3" i="1"/>
  <c r="O3" i="1"/>
  <c r="M3" i="1"/>
  <c r="K3" i="1"/>
  <c r="I3" i="1"/>
  <c r="G3" i="1"/>
  <c r="E3" i="1"/>
  <c r="C15" i="1" l="1"/>
  <c r="C8" i="1"/>
  <c r="C10" i="1"/>
  <c r="C3" i="1"/>
  <c r="C5" i="1"/>
  <c r="C7" i="1"/>
  <c r="C21" i="1"/>
  <c r="C4" i="1"/>
  <c r="C17" i="1"/>
  <c r="C6" i="1"/>
  <c r="C9" i="1"/>
  <c r="C11" i="1"/>
</calcChain>
</file>

<file path=xl/sharedStrings.xml><?xml version="1.0" encoding="utf-8"?>
<sst xmlns="http://schemas.openxmlformats.org/spreadsheetml/2006/main" count="68" uniqueCount="34">
  <si>
    <t>αα</t>
  </si>
  <si>
    <t xml:space="preserve">ΑΡΙΘΜΟΣ ΠΡΩΤΟΚΟΛΛΟΥ </t>
  </si>
  <si>
    <t>ΣΥΝΟΛΟ</t>
  </si>
  <si>
    <t>Απολυτήριο Λυκείου</t>
  </si>
  <si>
    <t>Μόρια Πτυχίου (10 έως 20 ανάλογα με τον βαθμό του Απολυτηρίου)</t>
  </si>
  <si>
    <t>Γνώση Ξένης Γλώσσας</t>
  </si>
  <si>
    <t>Μόρια</t>
  </si>
  <si>
    <t>Προϋπηρεσία (0-30 μήνες) Ανάλογα με τους μήνες</t>
  </si>
  <si>
    <t>Συνέντευξη</t>
  </si>
  <si>
    <t xml:space="preserve">
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</si>
  <si>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</si>
  <si>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</si>
  <si>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</si>
  <si>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982/27.02.2025 </t>
  </si>
  <si>
    <t>B2</t>
  </si>
  <si>
    <t xml:space="preserve">1049/04.03.2025 </t>
  </si>
  <si>
    <t xml:space="preserve">1128/05.03.2025 </t>
  </si>
  <si>
    <t>ΝΑΙ</t>
  </si>
  <si>
    <t xml:space="preserve">1195/06.03.2025 </t>
  </si>
  <si>
    <t xml:space="preserve">1348/12.03.2025 </t>
  </si>
  <si>
    <t xml:space="preserve">1102/05.03.2025 </t>
  </si>
  <si>
    <t xml:space="preserve">1104/05.03.2025 </t>
  </si>
  <si>
    <t xml:space="preserve">1201/06.03.2025 </t>
  </si>
  <si>
    <t xml:space="preserve">1260/07.03.2025 </t>
  </si>
  <si>
    <t xml:space="preserve">ΕΠΙΛΑΧΟΝΤΕΣ </t>
  </si>
  <si>
    <t xml:space="preserve">1204/07.03.2025 </t>
  </si>
  <si>
    <t xml:space="preserve">1057/04.03.2025 </t>
  </si>
  <si>
    <t xml:space="preserve">1209/07.03.2025 </t>
  </si>
  <si>
    <t xml:space="preserve">1141/05.03.2025 </t>
  </si>
  <si>
    <t xml:space="preserve">1106/05.03.2025 </t>
  </si>
  <si>
    <t xml:space="preserve">1203/07.03.2025 </t>
  </si>
  <si>
    <t xml:space="preserve">1177/06.03.2025 </t>
  </si>
  <si>
    <t xml:space="preserve">1258/07.03.2025 </t>
  </si>
  <si>
    <t>ΕΠΙΤΥΧΟΝΤΕΣ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</si>
</sst>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rgb="FF222222"/>
      <name val="Calibri"/>
      <family val="2"/>
      <charset val="161"/>
    </font>
    <font>
      <sz val="10"/>
      <color theme="1"/>
      <name val="Aptos Narrow"/>
      <family val="2"/>
      <scheme val="minor"/>
    </font>
    <font>
      <sz val="10"/>
      <color rgb="FF222222"/>
      <name val="Arial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4" borderId="1" xfId="0" applyFill="1" applyBorder="1"/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4" borderId="3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9475-294E-4EE1-8BB7-3BD4D70ADA8A}">
  <dimension ref="A1:S22"/>
  <sheetViews>
    <sheetView tabSelected="1" topLeftCell="A5" workbookViewId="0">
      <selection activeCell="A13" sqref="A13:B13"/>
    </sheetView>
  </sheetViews>
  <sheetFormatPr defaultRowHeight="14.4" x14ac:dyDescent="0.3"/>
  <cols>
    <col min="2" max="2" width="16.109375" customWidth="1"/>
    <col min="4" max="4" width="11.6640625" customWidth="1"/>
    <col min="5" max="5" width="13.5546875" customWidth="1"/>
    <col min="7" max="7" width="8" customWidth="1"/>
    <col min="8" max="8" width="12" customWidth="1"/>
    <col min="9" max="9" width="6.77734375" customWidth="1"/>
    <col min="10" max="10" width="10.5546875" customWidth="1"/>
    <col min="11" max="11" width="7.33203125" customWidth="1"/>
    <col min="12" max="12" width="12.5546875" customWidth="1"/>
    <col min="14" max="14" width="11.109375" customWidth="1"/>
    <col min="15" max="15" width="7.88671875" customWidth="1"/>
    <col min="16" max="16" width="15.5546875" customWidth="1"/>
    <col min="17" max="17" width="7.6640625" customWidth="1"/>
    <col min="18" max="18" width="10.88671875" customWidth="1"/>
    <col min="19" max="19" width="7.88671875" customWidth="1"/>
  </cols>
  <sheetData>
    <row r="1" spans="1:19" x14ac:dyDescent="0.3">
      <c r="A1" s="22" t="s">
        <v>33</v>
      </c>
      <c r="B1" s="22"/>
    </row>
    <row r="2" spans="1:19" ht="86.4" x14ac:dyDescent="0.3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5" t="s">
        <v>5</v>
      </c>
      <c r="G2" s="4" t="s">
        <v>6</v>
      </c>
      <c r="H2" s="5" t="s">
        <v>7</v>
      </c>
      <c r="I2" s="4" t="s">
        <v>6</v>
      </c>
      <c r="J2" s="5" t="s">
        <v>8</v>
      </c>
      <c r="K2" s="4" t="s">
        <v>6</v>
      </c>
      <c r="L2" s="5" t="s">
        <v>9</v>
      </c>
      <c r="M2" s="4" t="s">
        <v>6</v>
      </c>
      <c r="N2" s="5" t="s">
        <v>10</v>
      </c>
      <c r="O2" s="4" t="s">
        <v>6</v>
      </c>
      <c r="P2" s="5" t="s">
        <v>11</v>
      </c>
      <c r="Q2" s="4" t="s">
        <v>6</v>
      </c>
      <c r="R2" s="2" t="s">
        <v>12</v>
      </c>
      <c r="S2" s="6" t="s">
        <v>6</v>
      </c>
    </row>
    <row r="3" spans="1:19" x14ac:dyDescent="0.3">
      <c r="A3" s="7">
        <v>1</v>
      </c>
      <c r="B3" s="8" t="s">
        <v>13</v>
      </c>
      <c r="C3" s="9">
        <f t="shared" ref="C3:C8" si="0">E3+G3++I3+K3+M3+O3+Q3+S3</f>
        <v>86.3</v>
      </c>
      <c r="D3" s="10">
        <v>13.3</v>
      </c>
      <c r="E3" s="11">
        <f t="shared" ref="E3:E8" si="1">IF(D3&lt;10, 0, IF(D3&gt;20, 20, D3))</f>
        <v>13.3</v>
      </c>
      <c r="F3" s="10" t="s">
        <v>14</v>
      </c>
      <c r="G3" s="11" t="str">
        <f t="shared" ref="G3:G8" si="2">IF(F3="B2","10", 0)</f>
        <v>10</v>
      </c>
      <c r="H3" s="10">
        <v>41</v>
      </c>
      <c r="I3" s="11">
        <f t="shared" ref="I3:I8" si="3">IF(H3&lt;=30, H3, IF(H3&gt;30, 30))</f>
        <v>30</v>
      </c>
      <c r="J3" s="10">
        <v>30</v>
      </c>
      <c r="K3" s="11">
        <f t="shared" ref="K3:K8" si="4">IF(J3&lt;=30, J3, IF(J3&gt;30, 30))</f>
        <v>30</v>
      </c>
      <c r="L3" s="10">
        <v>3</v>
      </c>
      <c r="M3" s="11">
        <f t="shared" ref="M3:M8" si="5">IF(L3&lt;=4, L3, IF(L3&gt;4, (L3-4)*2+4))</f>
        <v>3</v>
      </c>
      <c r="N3" s="10"/>
      <c r="O3" s="11">
        <f t="shared" ref="O3:O8" si="6">IF(N3="ΑΜΕΑ &gt;= 50%", "2", IF(N3="ΑΜΕΑ &lt; 50%", "0",))</f>
        <v>0</v>
      </c>
      <c r="P3" s="10"/>
      <c r="Q3" s="11">
        <f t="shared" ref="Q3:Q8" si="7">IF(P3="ΝΑΙ", "2", IF(P3="ΟΧΙ", "0",))</f>
        <v>0</v>
      </c>
      <c r="R3" s="12"/>
      <c r="S3" s="13">
        <f t="shared" ref="S3:S8" si="8">IF(R3="ΝΑΙ", "2", IF(R3="ΟΧΙ", "0",))</f>
        <v>0</v>
      </c>
    </row>
    <row r="4" spans="1:19" x14ac:dyDescent="0.3">
      <c r="A4" s="7">
        <v>2</v>
      </c>
      <c r="B4" s="8" t="s">
        <v>15</v>
      </c>
      <c r="C4" s="9">
        <f t="shared" si="0"/>
        <v>82.25</v>
      </c>
      <c r="D4" s="10">
        <v>11.25</v>
      </c>
      <c r="E4" s="11">
        <f t="shared" si="1"/>
        <v>11.25</v>
      </c>
      <c r="F4" s="10" t="s">
        <v>14</v>
      </c>
      <c r="G4" s="11" t="str">
        <f t="shared" si="2"/>
        <v>10</v>
      </c>
      <c r="H4" s="10">
        <v>40</v>
      </c>
      <c r="I4" s="11">
        <f t="shared" si="3"/>
        <v>30</v>
      </c>
      <c r="J4" s="10">
        <v>30</v>
      </c>
      <c r="K4" s="11">
        <f t="shared" si="4"/>
        <v>30</v>
      </c>
      <c r="L4" s="10">
        <v>1</v>
      </c>
      <c r="M4" s="11">
        <f t="shared" si="5"/>
        <v>1</v>
      </c>
      <c r="N4" s="10"/>
      <c r="O4" s="11">
        <f t="shared" si="6"/>
        <v>0</v>
      </c>
      <c r="P4" s="10"/>
      <c r="Q4" s="11">
        <f t="shared" si="7"/>
        <v>0</v>
      </c>
      <c r="R4" s="12"/>
      <c r="S4" s="13">
        <f t="shared" si="8"/>
        <v>0</v>
      </c>
    </row>
    <row r="5" spans="1:19" x14ac:dyDescent="0.3">
      <c r="A5" s="7">
        <v>3</v>
      </c>
      <c r="B5" s="8" t="s">
        <v>16</v>
      </c>
      <c r="C5" s="9">
        <f t="shared" si="0"/>
        <v>79.25</v>
      </c>
      <c r="D5" s="10">
        <v>16.25</v>
      </c>
      <c r="E5" s="11">
        <f t="shared" si="1"/>
        <v>16.25</v>
      </c>
      <c r="F5" s="10"/>
      <c r="G5" s="11">
        <f t="shared" si="2"/>
        <v>0</v>
      </c>
      <c r="H5" s="10">
        <v>40</v>
      </c>
      <c r="I5" s="11">
        <f t="shared" si="3"/>
        <v>30</v>
      </c>
      <c r="J5" s="10">
        <v>30</v>
      </c>
      <c r="K5" s="11">
        <f t="shared" si="4"/>
        <v>30</v>
      </c>
      <c r="L5" s="10">
        <v>1</v>
      </c>
      <c r="M5" s="11">
        <f t="shared" si="5"/>
        <v>1</v>
      </c>
      <c r="N5" s="10"/>
      <c r="O5" s="11">
        <f t="shared" si="6"/>
        <v>0</v>
      </c>
      <c r="P5" s="10" t="s">
        <v>17</v>
      </c>
      <c r="Q5" s="11" t="str">
        <f t="shared" si="7"/>
        <v>2</v>
      </c>
      <c r="R5" s="12"/>
      <c r="S5" s="13">
        <f t="shared" si="8"/>
        <v>0</v>
      </c>
    </row>
    <row r="6" spans="1:19" x14ac:dyDescent="0.3">
      <c r="A6" s="7">
        <v>4</v>
      </c>
      <c r="B6" s="8" t="s">
        <v>18</v>
      </c>
      <c r="C6" s="9">
        <f t="shared" si="0"/>
        <v>75.400000000000006</v>
      </c>
      <c r="D6" s="10">
        <v>15.4</v>
      </c>
      <c r="E6" s="11">
        <f t="shared" si="1"/>
        <v>15.4</v>
      </c>
      <c r="F6" s="10"/>
      <c r="G6" s="11">
        <f t="shared" si="2"/>
        <v>0</v>
      </c>
      <c r="H6" s="10">
        <v>40</v>
      </c>
      <c r="I6" s="11">
        <f t="shared" si="3"/>
        <v>30</v>
      </c>
      <c r="J6" s="10">
        <v>30</v>
      </c>
      <c r="K6" s="11">
        <f t="shared" si="4"/>
        <v>30</v>
      </c>
      <c r="L6" s="10"/>
      <c r="M6" s="11">
        <f t="shared" si="5"/>
        <v>0</v>
      </c>
      <c r="N6" s="10"/>
      <c r="O6" s="11">
        <f t="shared" si="6"/>
        <v>0</v>
      </c>
      <c r="P6" s="10"/>
      <c r="Q6" s="11">
        <f t="shared" si="7"/>
        <v>0</v>
      </c>
      <c r="R6" s="10"/>
      <c r="S6" s="13">
        <f t="shared" si="8"/>
        <v>0</v>
      </c>
    </row>
    <row r="7" spans="1:19" x14ac:dyDescent="0.3">
      <c r="A7" s="7">
        <v>5</v>
      </c>
      <c r="B7" s="8" t="s">
        <v>20</v>
      </c>
      <c r="C7" s="9">
        <f t="shared" si="0"/>
        <v>72</v>
      </c>
      <c r="D7" s="10">
        <v>11</v>
      </c>
      <c r="E7" s="11">
        <f t="shared" si="1"/>
        <v>11</v>
      </c>
      <c r="F7" s="10"/>
      <c r="G7" s="11">
        <f t="shared" si="2"/>
        <v>0</v>
      </c>
      <c r="H7" s="10">
        <v>40</v>
      </c>
      <c r="I7" s="11">
        <f t="shared" si="3"/>
        <v>30</v>
      </c>
      <c r="J7" s="10">
        <v>30</v>
      </c>
      <c r="K7" s="11">
        <f t="shared" si="4"/>
        <v>30</v>
      </c>
      <c r="L7" s="10">
        <v>1</v>
      </c>
      <c r="M7" s="11">
        <f t="shared" si="5"/>
        <v>1</v>
      </c>
      <c r="N7" s="10"/>
      <c r="O7" s="11">
        <f t="shared" si="6"/>
        <v>0</v>
      </c>
      <c r="P7" s="10"/>
      <c r="Q7" s="11">
        <f t="shared" si="7"/>
        <v>0</v>
      </c>
      <c r="R7" s="12"/>
      <c r="S7" s="13">
        <f t="shared" si="8"/>
        <v>0</v>
      </c>
    </row>
    <row r="8" spans="1:19" x14ac:dyDescent="0.3">
      <c r="A8" s="7">
        <v>6</v>
      </c>
      <c r="B8" s="8" t="s">
        <v>21</v>
      </c>
      <c r="C8" s="9">
        <f t="shared" si="0"/>
        <v>72</v>
      </c>
      <c r="D8" s="10">
        <v>12</v>
      </c>
      <c r="E8" s="11">
        <f t="shared" si="1"/>
        <v>12</v>
      </c>
      <c r="F8" s="10"/>
      <c r="G8" s="11">
        <f t="shared" si="2"/>
        <v>0</v>
      </c>
      <c r="H8" s="10">
        <v>40</v>
      </c>
      <c r="I8" s="11">
        <f t="shared" si="3"/>
        <v>30</v>
      </c>
      <c r="J8" s="10">
        <v>30</v>
      </c>
      <c r="K8" s="11">
        <f t="shared" si="4"/>
        <v>30</v>
      </c>
      <c r="L8" s="10"/>
      <c r="M8" s="11">
        <f t="shared" si="5"/>
        <v>0</v>
      </c>
      <c r="N8" s="10"/>
      <c r="O8" s="11">
        <f t="shared" si="6"/>
        <v>0</v>
      </c>
      <c r="P8" s="10"/>
      <c r="Q8" s="11">
        <f t="shared" si="7"/>
        <v>0</v>
      </c>
      <c r="R8" s="12"/>
      <c r="S8" s="13">
        <f t="shared" si="8"/>
        <v>0</v>
      </c>
    </row>
    <row r="9" spans="1:19" x14ac:dyDescent="0.3">
      <c r="A9" s="7">
        <v>7</v>
      </c>
      <c r="B9" s="15" t="s">
        <v>25</v>
      </c>
      <c r="C9" s="9">
        <f>E9+G9++I9+K9+M9+O9+Q9+S9</f>
        <v>71</v>
      </c>
      <c r="D9" s="10">
        <v>17</v>
      </c>
      <c r="E9" s="11">
        <f>IF(D9&lt;10, 0, IF(D9&gt;20, 20, D9))</f>
        <v>17</v>
      </c>
      <c r="F9" s="10" t="s">
        <v>14</v>
      </c>
      <c r="G9" s="11" t="str">
        <f>IF(F9="B2","10", 0)</f>
        <v>10</v>
      </c>
      <c r="H9" s="10">
        <v>40</v>
      </c>
      <c r="I9" s="11">
        <f>IF(H9&lt;=30, H9, IF(H9&gt;30, 30))</f>
        <v>30</v>
      </c>
      <c r="J9" s="10">
        <v>12</v>
      </c>
      <c r="K9" s="11">
        <f>IF(J9&lt;=30, J9, IF(J9&gt;30, 30))</f>
        <v>12</v>
      </c>
      <c r="L9" s="10"/>
      <c r="M9" s="11">
        <f>IF(L9&lt;=4, L9, IF(L9&gt;4, (L9-4)*2+4))</f>
        <v>0</v>
      </c>
      <c r="N9" s="10"/>
      <c r="O9" s="11">
        <f>IF(N9="ΑΜΕΑ &gt;= 50%", "2", IF(N9="ΑΜΕΑ &lt; 50%", "0",))</f>
        <v>0</v>
      </c>
      <c r="P9" s="10"/>
      <c r="Q9" s="11">
        <f>IF(P9="ΝΑΙ", "2", IF(P9="ΟΧΙ", "0",))</f>
        <v>0</v>
      </c>
      <c r="R9" s="12" t="s">
        <v>17</v>
      </c>
      <c r="S9" s="13" t="str">
        <f>IF(R9="ΝΑΙ", "2", IF(R9="ΟΧΙ", "0",))</f>
        <v>2</v>
      </c>
    </row>
    <row r="10" spans="1:19" x14ac:dyDescent="0.3">
      <c r="A10" s="7">
        <v>8</v>
      </c>
      <c r="B10" s="8" t="s">
        <v>22</v>
      </c>
      <c r="C10" s="9">
        <f>E10+G10++I10+K10+M10+O10+Q10+S10</f>
        <v>69.7</v>
      </c>
      <c r="D10" s="10">
        <v>18.7</v>
      </c>
      <c r="E10" s="11">
        <f>IF(D10&lt;10, 0, IF(D10&gt;20, 20, D10))</f>
        <v>18.7</v>
      </c>
      <c r="F10" s="10" t="s">
        <v>14</v>
      </c>
      <c r="G10" s="11" t="str">
        <f>IF(F10="B2","10", 0)</f>
        <v>10</v>
      </c>
      <c r="H10" s="10">
        <v>10</v>
      </c>
      <c r="I10" s="11">
        <f>IF(H10&lt;=30, H10, IF(H10&gt;30, 30))</f>
        <v>10</v>
      </c>
      <c r="J10" s="10">
        <v>30</v>
      </c>
      <c r="K10" s="11">
        <f>IF(J10&lt;=30, J10, IF(J10&gt;30, 30))</f>
        <v>30</v>
      </c>
      <c r="L10" s="10">
        <v>1</v>
      </c>
      <c r="M10" s="11">
        <f>IF(L10&lt;=4, L10, IF(L10&gt;4, (L10-4)*2+4))</f>
        <v>1</v>
      </c>
      <c r="N10" s="10"/>
      <c r="O10" s="11">
        <f>IF(N10="ΑΜΕΑ &gt;= 50%", "2", IF(N10="ΑΜΕΑ &lt; 50%", "0",))</f>
        <v>0</v>
      </c>
      <c r="P10" s="10"/>
      <c r="Q10" s="11">
        <f>IF(P10="ΝΑΙ", "2", IF(P10="ΟΧΙ", "0",))</f>
        <v>0</v>
      </c>
      <c r="R10" s="12"/>
      <c r="S10" s="13">
        <f>IF(R10="ΝΑΙ", "2", IF(R10="ΟΧΙ", "0",))</f>
        <v>0</v>
      </c>
    </row>
    <row r="11" spans="1:19" x14ac:dyDescent="0.3">
      <c r="A11" s="7">
        <v>9</v>
      </c>
      <c r="B11" s="8" t="s">
        <v>23</v>
      </c>
      <c r="C11" s="9">
        <f>E11+G11++I11+K11+M11+O11+Q11+S11</f>
        <v>67.8</v>
      </c>
      <c r="D11" s="10">
        <v>12.8</v>
      </c>
      <c r="E11" s="11">
        <f>IF(D11&lt;10, 0, IF(D11&gt;20, 20, D11))</f>
        <v>12.8</v>
      </c>
      <c r="F11" s="10" t="s">
        <v>14</v>
      </c>
      <c r="G11" s="11" t="str">
        <f>IF(F11="B2","10", 0)</f>
        <v>10</v>
      </c>
      <c r="H11" s="10">
        <v>15</v>
      </c>
      <c r="I11" s="11">
        <f>IF(H11&lt;=30, H11, IF(H11&gt;30, 30))</f>
        <v>15</v>
      </c>
      <c r="J11" s="10">
        <v>30</v>
      </c>
      <c r="K11" s="11">
        <f>IF(J11&lt;=30, J11, IF(J11&gt;30, 30))</f>
        <v>30</v>
      </c>
      <c r="L11" s="10"/>
      <c r="M11" s="11">
        <f>IF(L11&lt;=4, L11, IF(L11&gt;4, (L11-4)*2+4))</f>
        <v>0</v>
      </c>
      <c r="N11" s="10"/>
      <c r="O11" s="11">
        <f>IF(N11="ΑΜΕΑ &gt;= 50%", "2", IF(N11="ΑΜΕΑ &lt; 50%", "0",))</f>
        <v>0</v>
      </c>
      <c r="P11" s="10"/>
      <c r="Q11" s="11">
        <f>IF(P11="ΝΑΙ", "2", IF(P11="ΟΧΙ", "0",))</f>
        <v>0</v>
      </c>
      <c r="R11" s="12"/>
      <c r="S11" s="13">
        <f>IF(R11="ΝΑΙ", "2", IF(R11="ΟΧΙ", "0",))</f>
        <v>0</v>
      </c>
    </row>
    <row r="12" spans="1:19" x14ac:dyDescent="0.3">
      <c r="A12" s="16"/>
    </row>
    <row r="13" spans="1:19" x14ac:dyDescent="0.3">
      <c r="A13" s="22" t="s">
        <v>24</v>
      </c>
      <c r="B13" s="23"/>
    </row>
    <row r="14" spans="1:19" ht="86.4" x14ac:dyDescent="0.3">
      <c r="A14" s="14" t="s">
        <v>0</v>
      </c>
      <c r="B14" s="17" t="s">
        <v>1</v>
      </c>
      <c r="C14" s="18" t="s">
        <v>2</v>
      </c>
      <c r="D14" s="17" t="s">
        <v>3</v>
      </c>
      <c r="E14" s="19" t="s">
        <v>4</v>
      </c>
      <c r="F14" s="20" t="s">
        <v>5</v>
      </c>
      <c r="G14" s="19" t="s">
        <v>6</v>
      </c>
      <c r="H14" s="20" t="s">
        <v>7</v>
      </c>
      <c r="I14" s="19" t="s">
        <v>6</v>
      </c>
      <c r="J14" s="20" t="s">
        <v>8</v>
      </c>
      <c r="K14" s="19" t="s">
        <v>6</v>
      </c>
      <c r="L14" s="20" t="s">
        <v>9</v>
      </c>
      <c r="M14" s="19" t="s">
        <v>6</v>
      </c>
      <c r="N14" s="20" t="s">
        <v>10</v>
      </c>
      <c r="O14" s="19" t="s">
        <v>6</v>
      </c>
      <c r="P14" s="20" t="s">
        <v>11</v>
      </c>
      <c r="Q14" s="19" t="s">
        <v>6</v>
      </c>
      <c r="R14" s="17" t="s">
        <v>12</v>
      </c>
      <c r="S14" s="21" t="s">
        <v>6</v>
      </c>
    </row>
    <row r="15" spans="1:19" x14ac:dyDescent="0.3">
      <c r="A15" s="7">
        <v>1</v>
      </c>
      <c r="B15" s="15" t="s">
        <v>26</v>
      </c>
      <c r="C15" s="9">
        <f t="shared" ref="C15:C22" si="9">E15+G15++I15+K15+M15+O15+Q15+S15</f>
        <v>65.58</v>
      </c>
      <c r="D15" s="10">
        <v>15.58</v>
      </c>
      <c r="E15" s="11">
        <f t="shared" ref="E15:E22" si="10">IF(D15&lt;10, 0, IF(D15&gt;20, 20, D15))</f>
        <v>15.58</v>
      </c>
      <c r="F15" s="10"/>
      <c r="G15" s="11">
        <f t="shared" ref="G15:G22" si="11">IF(F15="B2","10", 0)</f>
        <v>0</v>
      </c>
      <c r="H15" s="10">
        <v>40</v>
      </c>
      <c r="I15" s="11">
        <f t="shared" ref="I15:I22" si="12">IF(H15&lt;=30, H15, IF(H15&gt;30, 30))</f>
        <v>30</v>
      </c>
      <c r="J15" s="10">
        <v>20</v>
      </c>
      <c r="K15" s="11">
        <f t="shared" ref="K15:K22" si="13">IF(J15&lt;=30, J15, IF(J15&gt;30, 30))</f>
        <v>20</v>
      </c>
      <c r="L15" s="10"/>
      <c r="M15" s="11">
        <f t="shared" ref="M15:M22" si="14">IF(L15&lt;=4, L15, IF(L15&gt;4, (L15-4)*2+4))</f>
        <v>0</v>
      </c>
      <c r="N15" s="10"/>
      <c r="O15" s="11">
        <f t="shared" ref="O15:O22" si="15">IF(N15="ΑΜΕΑ &gt;= 50%", "2", IF(N15="ΑΜΕΑ &lt; 50%", "0",))</f>
        <v>0</v>
      </c>
      <c r="P15" s="10"/>
      <c r="Q15" s="11">
        <f t="shared" ref="Q15:Q22" si="16">IF(P15="ΝΑΙ", "2", IF(P15="ΟΧΙ", "0",))</f>
        <v>0</v>
      </c>
      <c r="R15" s="12"/>
      <c r="S15" s="13">
        <f t="shared" ref="S15:S22" si="17">IF(R15="ΝΑΙ", "2", IF(R15="ΟΧΙ", "0",))</f>
        <v>0</v>
      </c>
    </row>
    <row r="16" spans="1:19" x14ac:dyDescent="0.3">
      <c r="A16" s="7">
        <v>2</v>
      </c>
      <c r="B16" s="15" t="s">
        <v>27</v>
      </c>
      <c r="C16" s="9">
        <f t="shared" si="9"/>
        <v>60.9</v>
      </c>
      <c r="D16" s="10">
        <v>15.9</v>
      </c>
      <c r="E16" s="11">
        <f t="shared" si="10"/>
        <v>15.9</v>
      </c>
      <c r="F16" s="10" t="s">
        <v>14</v>
      </c>
      <c r="G16" s="11" t="str">
        <f t="shared" si="11"/>
        <v>10</v>
      </c>
      <c r="H16" s="10">
        <v>40</v>
      </c>
      <c r="I16" s="11">
        <f t="shared" si="12"/>
        <v>30</v>
      </c>
      <c r="J16" s="10">
        <v>5</v>
      </c>
      <c r="K16" s="11">
        <f t="shared" si="13"/>
        <v>5</v>
      </c>
      <c r="L16" s="10"/>
      <c r="M16" s="11">
        <f t="shared" si="14"/>
        <v>0</v>
      </c>
      <c r="N16" s="10"/>
      <c r="O16" s="11">
        <f t="shared" si="15"/>
        <v>0</v>
      </c>
      <c r="P16" s="10"/>
      <c r="Q16" s="11">
        <f t="shared" si="16"/>
        <v>0</v>
      </c>
      <c r="R16" s="12"/>
      <c r="S16" s="13">
        <f t="shared" si="17"/>
        <v>0</v>
      </c>
    </row>
    <row r="17" spans="1:19" x14ac:dyDescent="0.3">
      <c r="A17" s="7">
        <v>3</v>
      </c>
      <c r="B17" s="15" t="s">
        <v>28</v>
      </c>
      <c r="C17" s="9">
        <f t="shared" si="9"/>
        <v>57.1</v>
      </c>
      <c r="D17" s="10">
        <v>11.1</v>
      </c>
      <c r="E17" s="11">
        <f t="shared" si="10"/>
        <v>11.1</v>
      </c>
      <c r="F17" s="10"/>
      <c r="G17" s="11">
        <f t="shared" si="11"/>
        <v>0</v>
      </c>
      <c r="H17" s="10">
        <v>40</v>
      </c>
      <c r="I17" s="11">
        <f t="shared" si="12"/>
        <v>30</v>
      </c>
      <c r="J17" s="10">
        <v>15</v>
      </c>
      <c r="K17" s="11">
        <f t="shared" si="13"/>
        <v>15</v>
      </c>
      <c r="L17" s="10">
        <v>1</v>
      </c>
      <c r="M17" s="11">
        <f t="shared" si="14"/>
        <v>1</v>
      </c>
      <c r="N17" s="10"/>
      <c r="O17" s="11">
        <f t="shared" si="15"/>
        <v>0</v>
      </c>
      <c r="P17" s="10"/>
      <c r="Q17" s="11">
        <f t="shared" si="16"/>
        <v>0</v>
      </c>
      <c r="R17" s="12"/>
      <c r="S17" s="13">
        <f t="shared" si="17"/>
        <v>0</v>
      </c>
    </row>
    <row r="18" spans="1:19" x14ac:dyDescent="0.3">
      <c r="A18" s="7">
        <v>4</v>
      </c>
      <c r="B18" s="15" t="s">
        <v>29</v>
      </c>
      <c r="C18" s="9">
        <f t="shared" si="9"/>
        <v>48</v>
      </c>
      <c r="D18" s="10">
        <v>18</v>
      </c>
      <c r="E18" s="11">
        <f t="shared" si="10"/>
        <v>18</v>
      </c>
      <c r="F18" s="10"/>
      <c r="G18" s="11">
        <f t="shared" si="11"/>
        <v>0</v>
      </c>
      <c r="H18" s="10"/>
      <c r="I18" s="11">
        <f t="shared" si="12"/>
        <v>0</v>
      </c>
      <c r="J18" s="10">
        <v>30</v>
      </c>
      <c r="K18" s="11">
        <f t="shared" si="13"/>
        <v>30</v>
      </c>
      <c r="L18" s="10"/>
      <c r="M18" s="11">
        <f t="shared" si="14"/>
        <v>0</v>
      </c>
      <c r="N18" s="10"/>
      <c r="O18" s="11">
        <f t="shared" si="15"/>
        <v>0</v>
      </c>
      <c r="P18" s="10"/>
      <c r="Q18" s="11">
        <f t="shared" si="16"/>
        <v>0</v>
      </c>
      <c r="R18" s="12"/>
      <c r="S18" s="13">
        <f t="shared" si="17"/>
        <v>0</v>
      </c>
    </row>
    <row r="19" spans="1:19" x14ac:dyDescent="0.3">
      <c r="A19" s="7">
        <v>5</v>
      </c>
      <c r="B19" s="15" t="s">
        <v>30</v>
      </c>
      <c r="C19" s="9">
        <f t="shared" si="9"/>
        <v>46.9</v>
      </c>
      <c r="D19" s="10">
        <v>19.899999999999999</v>
      </c>
      <c r="E19" s="11">
        <f t="shared" si="10"/>
        <v>19.899999999999999</v>
      </c>
      <c r="F19" s="10" t="s">
        <v>14</v>
      </c>
      <c r="G19" s="11" t="str">
        <f t="shared" si="11"/>
        <v>10</v>
      </c>
      <c r="H19" s="10"/>
      <c r="I19" s="11">
        <f t="shared" si="12"/>
        <v>0</v>
      </c>
      <c r="J19" s="10">
        <v>17</v>
      </c>
      <c r="K19" s="11">
        <f t="shared" si="13"/>
        <v>17</v>
      </c>
      <c r="L19" s="10"/>
      <c r="M19" s="11">
        <f t="shared" si="14"/>
        <v>0</v>
      </c>
      <c r="N19" s="10"/>
      <c r="O19" s="11">
        <f t="shared" si="15"/>
        <v>0</v>
      </c>
      <c r="P19" s="10"/>
      <c r="Q19" s="11">
        <f t="shared" si="16"/>
        <v>0</v>
      </c>
      <c r="R19" s="12"/>
      <c r="S19" s="13">
        <f t="shared" si="17"/>
        <v>0</v>
      </c>
    </row>
    <row r="20" spans="1:19" x14ac:dyDescent="0.3">
      <c r="A20" s="7">
        <v>6</v>
      </c>
      <c r="B20" s="8" t="s">
        <v>19</v>
      </c>
      <c r="C20" s="9">
        <f>E20+G20++I20+K20+M20+O20+Q20+S20</f>
        <v>45.4</v>
      </c>
      <c r="D20" s="10">
        <v>12.4</v>
      </c>
      <c r="E20" s="11">
        <f>IF(D20&lt;10, 0, IF(D20&gt;20, 20, D20))</f>
        <v>12.4</v>
      </c>
      <c r="F20" s="10"/>
      <c r="G20" s="11">
        <f>IF(F20="B2","10", 0)</f>
        <v>0</v>
      </c>
      <c r="H20" s="10">
        <v>40</v>
      </c>
      <c r="I20" s="11">
        <f>IF(H20&lt;=30, H20, IF(H20&gt;30, 30))</f>
        <v>30</v>
      </c>
      <c r="J20" s="10">
        <v>3</v>
      </c>
      <c r="K20" s="11">
        <f t="shared" si="13"/>
        <v>3</v>
      </c>
      <c r="L20" s="10"/>
      <c r="M20" s="11">
        <f>IF(L20&lt;=4, L20, IF(L20&gt;4, (L20-4)*2+4))</f>
        <v>0</v>
      </c>
      <c r="N20" s="10"/>
      <c r="O20" s="11">
        <f>IF(N20="ΑΜΕΑ &gt;= 50%", "2", IF(N20="ΑΜΕΑ &lt; 50%", "0",))</f>
        <v>0</v>
      </c>
      <c r="P20" s="10"/>
      <c r="Q20" s="11">
        <f>IF(P20="ΝΑΙ", "2", IF(P20="ΟΧΙ", "0",))</f>
        <v>0</v>
      </c>
      <c r="R20" s="12"/>
      <c r="S20" s="13">
        <f>IF(R20="ΝΑΙ", "2", IF(R20="ΟΧΙ", "0",))</f>
        <v>0</v>
      </c>
    </row>
    <row r="21" spans="1:19" x14ac:dyDescent="0.3">
      <c r="A21" s="7">
        <v>7</v>
      </c>
      <c r="B21" s="15" t="s">
        <v>31</v>
      </c>
      <c r="C21" s="9">
        <f t="shared" si="9"/>
        <v>41.9</v>
      </c>
      <c r="D21" s="10">
        <v>13.9</v>
      </c>
      <c r="E21" s="11">
        <f t="shared" si="10"/>
        <v>13.9</v>
      </c>
      <c r="F21" s="10" t="s">
        <v>14</v>
      </c>
      <c r="G21" s="11" t="str">
        <f t="shared" si="11"/>
        <v>10</v>
      </c>
      <c r="H21" s="10"/>
      <c r="I21" s="11">
        <f t="shared" si="12"/>
        <v>0</v>
      </c>
      <c r="J21" s="10">
        <v>16</v>
      </c>
      <c r="K21" s="11">
        <f t="shared" si="13"/>
        <v>16</v>
      </c>
      <c r="L21" s="10"/>
      <c r="M21" s="11">
        <f t="shared" si="14"/>
        <v>0</v>
      </c>
      <c r="N21" s="10"/>
      <c r="O21" s="11">
        <f t="shared" si="15"/>
        <v>0</v>
      </c>
      <c r="P21" s="10"/>
      <c r="Q21" s="11">
        <f t="shared" si="16"/>
        <v>0</v>
      </c>
      <c r="R21" s="12" t="s">
        <v>17</v>
      </c>
      <c r="S21" s="13" t="str">
        <f t="shared" si="17"/>
        <v>2</v>
      </c>
    </row>
    <row r="22" spans="1:19" x14ac:dyDescent="0.3">
      <c r="A22" s="7">
        <v>8</v>
      </c>
      <c r="B22" s="15" t="s">
        <v>32</v>
      </c>
      <c r="C22" s="9">
        <f t="shared" si="9"/>
        <v>32.9</v>
      </c>
      <c r="D22" s="10">
        <v>14.9</v>
      </c>
      <c r="E22" s="11">
        <f t="shared" si="10"/>
        <v>14.9</v>
      </c>
      <c r="F22" s="10"/>
      <c r="G22" s="11">
        <f t="shared" si="11"/>
        <v>0</v>
      </c>
      <c r="H22" s="10"/>
      <c r="I22" s="11">
        <f t="shared" si="12"/>
        <v>0</v>
      </c>
      <c r="J22" s="10">
        <v>17</v>
      </c>
      <c r="K22" s="11">
        <f t="shared" si="13"/>
        <v>17</v>
      </c>
      <c r="L22" s="10">
        <v>1</v>
      </c>
      <c r="M22" s="11">
        <f t="shared" si="14"/>
        <v>1</v>
      </c>
      <c r="N22" s="10"/>
      <c r="O22" s="11">
        <f t="shared" si="15"/>
        <v>0</v>
      </c>
      <c r="P22" s="10"/>
      <c r="Q22" s="11">
        <f t="shared" si="16"/>
        <v>0</v>
      </c>
      <c r="R22" s="12"/>
      <c r="S22" s="13">
        <f t="shared" si="17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ΥΠΟΣΤ. ΠΡΟΣΩΠ. ΕΠΙΤ. ΕΠΙΛΑΧ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2025-04-03T13:13:15Z</dcterms:created>
  <dcterms:modified xsi:type="dcterms:W3CDTF">2025-04-07T12:44:16Z</dcterms:modified>
</cp:coreProperties>
</file>