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"/>
    </mc:Choice>
  </mc:AlternateContent>
  <xr:revisionPtr revIDLastSave="0" documentId="13_ncr:1_{7488CBC4-ECEF-4475-B6CF-5B440F955B17}" xr6:coauthVersionLast="47" xr6:coauthVersionMax="47" xr10:uidLastSave="{00000000-0000-0000-0000-000000000000}"/>
  <bookViews>
    <workbookView xWindow="-108" yWindow="-108" windowWidth="23256" windowHeight="12576" xr2:uid="{801C59AC-C2A3-42C1-BCB2-4B644CFBBE7A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Q8" i="1"/>
  <c r="O8" i="1"/>
  <c r="M8" i="1"/>
  <c r="K8" i="1"/>
  <c r="E8" i="1" s="1"/>
  <c r="I8" i="1"/>
  <c r="G8" i="1"/>
  <c r="S7" i="1"/>
  <c r="Q7" i="1"/>
  <c r="O7" i="1"/>
  <c r="M7" i="1"/>
  <c r="K7" i="1"/>
  <c r="E7" i="1" s="1"/>
  <c r="I7" i="1"/>
  <c r="G7" i="1"/>
  <c r="S3" i="1"/>
  <c r="Q3" i="1"/>
  <c r="O3" i="1"/>
  <c r="M3" i="1"/>
  <c r="K3" i="1"/>
  <c r="E3" i="1" s="1"/>
  <c r="I3" i="1"/>
  <c r="G3" i="1"/>
</calcChain>
</file>

<file path=xl/sharedStrings.xml><?xml version="1.0" encoding="utf-8"?>
<sst xmlns="http://schemas.openxmlformats.org/spreadsheetml/2006/main" count="64" uniqueCount="33">
  <si>
    <t>ΕΠΙΤΥΧΩΝ -ΟΥΣΑ</t>
  </si>
  <si>
    <t>αα</t>
  </si>
  <si>
    <t>Ονοματεπώνυμο</t>
  </si>
  <si>
    <t xml:space="preserve">Όνομα Πατρός </t>
  </si>
  <si>
    <t xml:space="preserve">Αριθμός Πρωτοκόλλου </t>
  </si>
  <si>
    <t>Σύνολο</t>
  </si>
  <si>
    <t>Απολυτήριο Λυκείου</t>
  </si>
  <si>
    <t>Μόρια Πτυχίου (10 έως 20 ανάλογα με τον βαθμό του Απολυτηρίου)</t>
  </si>
  <si>
    <t>Προϋπηρεσία (0-40 μήνες) Ανάλογα με τους μήνες</t>
  </si>
  <si>
    <t>Μόρια</t>
  </si>
  <si>
    <t>Συνέντευξη</t>
  </si>
  <si>
    <t xml:space="preserve">
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</si>
  <si>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</si>
  <si>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</si>
  <si>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</si>
  <si>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>Τ…. Ό…. - Μ….</t>
  </si>
  <si>
    <t>Γ….</t>
  </si>
  <si>
    <t>4326/18.07.2025</t>
  </si>
  <si>
    <t>ΑΜΕΑ &lt; 50%</t>
  </si>
  <si>
    <t>ΝΑΙ</t>
  </si>
  <si>
    <t>ΟΧΙ</t>
  </si>
  <si>
    <t>ΕΠΙΛΑΧΟΝΤΕΣ-ΟΥΣΕΣ</t>
  </si>
  <si>
    <t>Γ…. Π….</t>
  </si>
  <si>
    <t>Β….</t>
  </si>
  <si>
    <t>4474/24.07.2025</t>
  </si>
  <si>
    <t>Χ…. Β….</t>
  </si>
  <si>
    <t>Λ….</t>
  </si>
  <si>
    <t>4473/24.07.2025</t>
  </si>
  <si>
    <t>ΑΠΟΡΡΙΠΤΕΟΙ</t>
  </si>
  <si>
    <t>ΑΡ.ΠΡΩΤ.</t>
  </si>
  <si>
    <t>ΑΙΤΙΟΛΟΓΙΑ ΑΠΟΡΡΙΨΗΣ</t>
  </si>
  <si>
    <t>4667/31.07.2025</t>
  </si>
  <si>
    <t xml:space="preserve">ΔΕΝ ΠΡΟΣΗΛΘΕ ΣΤΗ ΣΥΝΕΝΤΕΥΞΗ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</si>
</sst>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61"/>
      <scheme val="minor"/>
    </font>
    <font>
      <sz val="10"/>
      <color theme="1"/>
      <name val="Aptos Narrow"/>
      <family val="2"/>
      <charset val="161"/>
      <scheme val="minor"/>
    </font>
    <font>
      <b/>
      <sz val="10"/>
      <color theme="1"/>
      <name val="Times New Roman"/>
      <family val="1"/>
      <charset val="161"/>
    </font>
    <font>
      <b/>
      <sz val="10"/>
      <color rgb="FF000000"/>
      <name val="Times New Roman"/>
      <family val="1"/>
      <charset val="161"/>
    </font>
    <font>
      <b/>
      <sz val="10"/>
      <color rgb="FF222222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rgb="FF222222"/>
      <name val="Times New Roman"/>
      <family val="1"/>
      <charset val="161"/>
    </font>
    <font>
      <b/>
      <sz val="10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  <font>
      <b/>
      <sz val="10"/>
      <color theme="1"/>
      <name val="Calibri"/>
      <family val="2"/>
    </font>
    <font>
      <b/>
      <sz val="11"/>
      <color theme="1"/>
      <name val="Times New Roman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4" borderId="2" xfId="0" applyFont="1" applyFill="1" applyBorder="1"/>
    <xf numFmtId="0" fontId="8" fillId="4" borderId="3" xfId="0" applyFont="1" applyFill="1" applyBorder="1"/>
    <xf numFmtId="0" fontId="0" fillId="0" borderId="3" xfId="0" applyBorder="1"/>
    <xf numFmtId="0" fontId="7" fillId="4" borderId="3" xfId="0" applyFont="1" applyFill="1" applyBorder="1"/>
    <xf numFmtId="0" fontId="9" fillId="5" borderId="4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5" xfId="0" applyFill="1" applyBorder="1"/>
    <xf numFmtId="0" fontId="10" fillId="8" borderId="6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wrapText="1"/>
    </xf>
    <xf numFmtId="0" fontId="0" fillId="8" borderId="1" xfId="0" applyFill="1" applyBorder="1"/>
    <xf numFmtId="0" fontId="0" fillId="8" borderId="5" xfId="0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CE98-4354-4A2B-83E8-3930037105C1}">
  <dimension ref="A1:S12"/>
  <sheetViews>
    <sheetView tabSelected="1" workbookViewId="0">
      <selection activeCell="E12" sqref="A10:E12"/>
    </sheetView>
  </sheetViews>
  <sheetFormatPr defaultRowHeight="14.4" x14ac:dyDescent="0.3"/>
  <cols>
    <col min="2" max="2" width="14.77734375" customWidth="1"/>
    <col min="3" max="3" width="17.88671875" customWidth="1"/>
    <col min="4" max="4" width="13.6640625" customWidth="1"/>
    <col min="6" max="6" width="11.6640625" customWidth="1"/>
    <col min="7" max="7" width="12.88671875" customWidth="1"/>
    <col min="8" max="8" width="19.6640625" customWidth="1"/>
    <col min="10" max="10" width="11.21875" customWidth="1"/>
    <col min="12" max="12" width="11.77734375" customWidth="1"/>
    <col min="14" max="14" width="11.44140625" customWidth="1"/>
    <col min="16" max="16" width="15.5546875" customWidth="1"/>
    <col min="18" max="18" width="27.33203125" customWidth="1"/>
  </cols>
  <sheetData>
    <row r="1" spans="1:19" x14ac:dyDescent="0.3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79.2" x14ac:dyDescent="0.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4" t="s">
        <v>8</v>
      </c>
      <c r="I2" s="6" t="s">
        <v>9</v>
      </c>
      <c r="J2" s="4" t="s">
        <v>10</v>
      </c>
      <c r="K2" s="6" t="s">
        <v>9</v>
      </c>
      <c r="L2" s="4" t="s">
        <v>11</v>
      </c>
      <c r="M2" s="6" t="s">
        <v>9</v>
      </c>
      <c r="N2" s="4" t="s">
        <v>12</v>
      </c>
      <c r="O2" s="6" t="s">
        <v>9</v>
      </c>
      <c r="P2" s="4" t="s">
        <v>13</v>
      </c>
      <c r="Q2" s="6" t="s">
        <v>9</v>
      </c>
      <c r="R2" s="7" t="s">
        <v>14</v>
      </c>
      <c r="S2" s="8" t="s">
        <v>9</v>
      </c>
    </row>
    <row r="3" spans="1:19" ht="26.4" x14ac:dyDescent="0.3">
      <c r="A3" s="7">
        <v>1</v>
      </c>
      <c r="B3" s="9" t="s">
        <v>15</v>
      </c>
      <c r="C3" s="10" t="s">
        <v>16</v>
      </c>
      <c r="D3" s="10" t="s">
        <v>17</v>
      </c>
      <c r="E3" s="11">
        <f>G3+I3+K3+M3+O3+Q3+S3</f>
        <v>90.09</v>
      </c>
      <c r="F3" s="12">
        <v>17.09</v>
      </c>
      <c r="G3" s="13">
        <f>IF(F3&lt;10, 0, IF(F3&gt;20, 20, F3))</f>
        <v>17.09</v>
      </c>
      <c r="H3" s="12">
        <v>100</v>
      </c>
      <c r="I3" s="13">
        <f>IF(H3&lt;=40, H3, IF(H3&gt;40, 40))</f>
        <v>40</v>
      </c>
      <c r="J3" s="12">
        <v>30</v>
      </c>
      <c r="K3" s="13">
        <f t="shared" ref="K3:K8" si="0">IF(J3&lt;=30, J3, IF(J3&gt;30, 30))</f>
        <v>30</v>
      </c>
      <c r="L3" s="12">
        <v>1</v>
      </c>
      <c r="M3" s="13">
        <f t="shared" ref="M3:M8" si="1">IF(L3&lt;=4, L3, IF(L3&gt;4, (L3-4)*2+4))</f>
        <v>1</v>
      </c>
      <c r="N3" s="14" t="s">
        <v>18</v>
      </c>
      <c r="O3" s="15" t="str">
        <f t="shared" ref="O3" si="2">IF(N3="ΑΜΕΑ &gt;= 50%", "2", IF(N3="ΑΜΕΑ &lt; 50%", "0",))</f>
        <v>0</v>
      </c>
      <c r="P3" s="14" t="s">
        <v>19</v>
      </c>
      <c r="Q3" s="15" t="str">
        <f t="shared" ref="Q3" si="3">IF(P3="ΝΑΙ", "2", IF(P3="ΟΧΙ", "0",))</f>
        <v>2</v>
      </c>
      <c r="R3" s="14" t="s">
        <v>20</v>
      </c>
      <c r="S3" s="15" t="str">
        <f t="shared" ref="S3" si="4">IF(R3="ΝΑΙ", "2", IF(R3="ΟΧΙ", "0",))</f>
        <v>0</v>
      </c>
    </row>
    <row r="4" spans="1:19" x14ac:dyDescent="0.3">
      <c r="A4" s="7"/>
      <c r="B4" s="9"/>
      <c r="C4" s="10"/>
      <c r="D4" s="10"/>
      <c r="E4" s="11"/>
      <c r="F4" s="12"/>
      <c r="G4" s="13"/>
      <c r="H4" s="12"/>
      <c r="I4" s="13"/>
      <c r="J4" s="12"/>
      <c r="K4" s="13"/>
      <c r="L4" s="12"/>
      <c r="M4" s="13"/>
      <c r="N4" s="14"/>
      <c r="O4" s="15"/>
      <c r="P4" s="14"/>
      <c r="Q4" s="15"/>
      <c r="R4" s="14"/>
      <c r="S4" s="15"/>
    </row>
    <row r="5" spans="1:19" x14ac:dyDescent="0.3">
      <c r="A5" s="7"/>
      <c r="B5" s="9" t="s">
        <v>21</v>
      </c>
      <c r="C5" s="10"/>
      <c r="D5" s="10"/>
      <c r="E5" s="11"/>
      <c r="F5" s="12"/>
      <c r="G5" s="13"/>
      <c r="H5" s="12"/>
      <c r="I5" s="13"/>
      <c r="J5" s="12"/>
      <c r="K5" s="13"/>
      <c r="L5" s="12"/>
      <c r="M5" s="13"/>
      <c r="N5" s="14"/>
      <c r="O5" s="15"/>
      <c r="P5" s="14"/>
      <c r="Q5" s="15"/>
      <c r="R5" s="14"/>
      <c r="S5" s="15"/>
    </row>
    <row r="6" spans="1:19" ht="79.2" x14ac:dyDescent="0.3">
      <c r="A6" s="3" t="s">
        <v>1</v>
      </c>
      <c r="B6" s="4" t="s">
        <v>2</v>
      </c>
      <c r="C6" s="4" t="s">
        <v>3</v>
      </c>
      <c r="D6" s="4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6" t="s">
        <v>9</v>
      </c>
      <c r="J6" s="4" t="s">
        <v>10</v>
      </c>
      <c r="K6" s="6" t="s">
        <v>9</v>
      </c>
      <c r="L6" s="4" t="s">
        <v>11</v>
      </c>
      <c r="M6" s="6" t="s">
        <v>9</v>
      </c>
      <c r="N6" s="4" t="s">
        <v>12</v>
      </c>
      <c r="O6" s="6" t="s">
        <v>9</v>
      </c>
      <c r="P6" s="4" t="s">
        <v>13</v>
      </c>
      <c r="Q6" s="6" t="s">
        <v>9</v>
      </c>
      <c r="R6" s="7" t="s">
        <v>14</v>
      </c>
      <c r="S6" s="8" t="s">
        <v>9</v>
      </c>
    </row>
    <row r="7" spans="1:19" ht="26.4" x14ac:dyDescent="0.3">
      <c r="A7" s="7">
        <v>1</v>
      </c>
      <c r="B7" s="9" t="s">
        <v>22</v>
      </c>
      <c r="C7" s="10" t="s">
        <v>23</v>
      </c>
      <c r="D7" s="10" t="s">
        <v>24</v>
      </c>
      <c r="E7" s="11">
        <f>G7+I7+K7+M7+O7+Q7+S7</f>
        <v>78.099999999999994</v>
      </c>
      <c r="F7" s="12">
        <v>18.100000000000001</v>
      </c>
      <c r="G7" s="13">
        <f t="shared" ref="G7:G8" si="5">IF(F7&lt;10, 0, IF(F7&gt;20, 20, F7))</f>
        <v>18.100000000000001</v>
      </c>
      <c r="H7" s="12">
        <v>40</v>
      </c>
      <c r="I7" s="13">
        <f>IF(H7&lt;=40, H7, IF(H7&gt;40, 40))</f>
        <v>40</v>
      </c>
      <c r="J7" s="12">
        <v>20</v>
      </c>
      <c r="K7" s="13">
        <f t="shared" si="0"/>
        <v>20</v>
      </c>
      <c r="L7" s="12">
        <v>0</v>
      </c>
      <c r="M7" s="13">
        <f t="shared" si="1"/>
        <v>0</v>
      </c>
      <c r="N7" s="14" t="s">
        <v>18</v>
      </c>
      <c r="O7" s="15" t="str">
        <f>IF(N7="ΑΜΕΑ &gt;= 50%", "2", IF(N7="ΑΜΕΑ &lt; 50%", "0",))</f>
        <v>0</v>
      </c>
      <c r="P7" s="14" t="s">
        <v>20</v>
      </c>
      <c r="Q7" s="15" t="str">
        <f>IF(P7="ΝΑΙ", "2", IF(P7="ΟΧΙ", "0",))</f>
        <v>0</v>
      </c>
      <c r="R7" s="14" t="s">
        <v>20</v>
      </c>
      <c r="S7" s="15" t="str">
        <f>IF(R7="ΝΑΙ", "2", IF(R7="ΟΧΙ", "0",))</f>
        <v>0</v>
      </c>
    </row>
    <row r="8" spans="1:19" ht="26.4" x14ac:dyDescent="0.3">
      <c r="A8" s="7">
        <v>2</v>
      </c>
      <c r="B8" s="9" t="s">
        <v>25</v>
      </c>
      <c r="C8" s="10" t="s">
        <v>26</v>
      </c>
      <c r="D8" s="10" t="s">
        <v>27</v>
      </c>
      <c r="E8" s="11">
        <f t="shared" ref="E8" si="6">G8+I8+K8+M8+O8+Q8+S8</f>
        <v>66.8</v>
      </c>
      <c r="F8" s="12">
        <v>11.8</v>
      </c>
      <c r="G8" s="13">
        <f t="shared" si="5"/>
        <v>11.8</v>
      </c>
      <c r="H8" s="12">
        <v>40</v>
      </c>
      <c r="I8" s="13">
        <f t="shared" ref="I8" si="7">IF(H8&lt;=40, H8, IF(H8&gt;40, 40))</f>
        <v>40</v>
      </c>
      <c r="J8" s="12">
        <v>15</v>
      </c>
      <c r="K8" s="13">
        <f t="shared" si="0"/>
        <v>15</v>
      </c>
      <c r="L8" s="12">
        <v>0</v>
      </c>
      <c r="M8" s="13">
        <f t="shared" si="1"/>
        <v>0</v>
      </c>
      <c r="N8" s="14" t="s">
        <v>18</v>
      </c>
      <c r="O8" s="15" t="str">
        <f t="shared" ref="O8" si="8">IF(N8="ΑΜΕΑ &gt;= 50%", "2", IF(N8="ΑΜΕΑ &lt; 50%", "0",))</f>
        <v>0</v>
      </c>
      <c r="P8" s="14" t="s">
        <v>20</v>
      </c>
      <c r="Q8" s="15" t="str">
        <f t="shared" ref="Q8" si="9">IF(P8="ΝΑΙ", "2", IF(P8="ΟΧΙ", "0",))</f>
        <v>0</v>
      </c>
      <c r="R8" s="14" t="s">
        <v>20</v>
      </c>
      <c r="S8" s="15" t="str">
        <f t="shared" ref="S8" si="10">IF(R8="ΝΑΙ", "2", IF(R8="ΟΧΙ", "0",))</f>
        <v>0</v>
      </c>
    </row>
    <row r="10" spans="1:19" x14ac:dyDescent="0.3">
      <c r="A10" s="16"/>
      <c r="B10" s="17" t="s">
        <v>28</v>
      </c>
      <c r="C10" s="18"/>
      <c r="D10" s="19"/>
      <c r="E10" s="20"/>
    </row>
    <row r="11" spans="1:19" ht="27.6" x14ac:dyDescent="0.3">
      <c r="A11" s="21" t="s">
        <v>1</v>
      </c>
      <c r="B11" s="22" t="s">
        <v>29</v>
      </c>
      <c r="C11" s="23" t="s">
        <v>30</v>
      </c>
      <c r="D11" s="24"/>
      <c r="E11" s="25"/>
    </row>
    <row r="12" spans="1:19" ht="42" x14ac:dyDescent="0.3">
      <c r="A12" s="26">
        <v>1</v>
      </c>
      <c r="B12" s="27" t="s">
        <v>31</v>
      </c>
      <c r="C12" s="28" t="s">
        <v>32</v>
      </c>
      <c r="D12" s="29"/>
      <c r="E12" s="30"/>
    </row>
  </sheetData>
  <dataValidations count="2">
    <dataValidation type="list" allowBlank="1" showErrorMessage="1" sqref="R3:R5 P3:P5 P7:P8 R7:R8" xr:uid="{05157561-5509-40A4-8A2E-13F0071722B0}">
      <formula1>"ΝΑΙ,ΟΧΙ"</formula1>
    </dataValidation>
    <dataValidation type="list" allowBlank="1" showErrorMessage="1" sqref="N3:N5 N7:N8" xr:uid="{FCF43270-82E5-48E5-BDDB-FE644E1BAB6B}">
      <formula1>"ΑΜΕΑ &gt;= 50%,ΑΜΕΑ &lt; 50%"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2025-07-30T09:44:31Z</dcterms:created>
  <dcterms:modified xsi:type="dcterms:W3CDTF">2025-09-09T07:19:40Z</dcterms:modified>
</cp:coreProperties>
</file>